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tabRatio="731" activeTab="0"/>
  </bookViews>
  <sheets>
    <sheet name="SHARE -P C35" sheetId="1" r:id="rId1"/>
    <sheet name="A1a" sheetId="2" r:id="rId2"/>
    <sheet name="A1b" sheetId="3" r:id="rId3"/>
    <sheet name="A1c" sheetId="4" r:id="rId4"/>
    <sheet name="A1d" sheetId="5" r:id="rId5"/>
    <sheet name="A1e" sheetId="6" r:id="rId6"/>
    <sheet name="A2a" sheetId="7" r:id="rId7"/>
    <sheet name="A2b" sheetId="8" r:id="rId8"/>
    <sheet name="A2c" sheetId="9" r:id="rId9"/>
    <sheet name="A2d" sheetId="10" r:id="rId10"/>
    <sheet name="A2e" sheetId="11" r:id="rId11"/>
    <sheet name="B1a" sheetId="12" r:id="rId12"/>
    <sheet name="B1b" sheetId="13" r:id="rId13"/>
    <sheet name="B1c" sheetId="14" r:id="rId14"/>
    <sheet name="B1d" sheetId="15" r:id="rId15"/>
    <sheet name="B1e" sheetId="16" r:id="rId16"/>
    <sheet name="B1f" sheetId="17" r:id="rId17"/>
    <sheet name="B1g" sheetId="18" r:id="rId18"/>
    <sheet name="B1h" sheetId="19" r:id="rId19"/>
    <sheet name="B1i" sheetId="20" r:id="rId20"/>
    <sheet name="B2a" sheetId="21" r:id="rId21"/>
    <sheet name="B2b" sheetId="22" r:id="rId22"/>
    <sheet name="B2c" sheetId="23" r:id="rId23"/>
    <sheet name="2d1" sheetId="24" r:id="rId24"/>
    <sheet name="2d2" sheetId="25" r:id="rId25"/>
    <sheet name="2d3" sheetId="26" r:id="rId26"/>
    <sheet name="2d4" sheetId="27" r:id="rId27"/>
    <sheet name="2d5" sheetId="28" r:id="rId28"/>
    <sheet name="2d6" sheetId="29" r:id="rId29"/>
    <sheet name="C2" sheetId="30" r:id="rId30"/>
    <sheet name="Pro And Pro Group" sheetId="31" r:id="rId31"/>
    <sheet name="Public Group-1C1" sheetId="32" r:id="rId32"/>
    <sheet name="Public Group-1C2" sheetId="33" r:id="rId33"/>
    <sheet name="Locked-in Shares" sheetId="34" r:id="rId34"/>
    <sheet name="DRDetails" sheetId="35" r:id="rId35"/>
    <sheet name="DRHolding" sheetId="36" r:id="rId36"/>
    <sheet name="1(b) Details" sheetId="37" r:id="rId37"/>
    <sheet name="1(c)(i) Details" sheetId="38" r:id="rId38"/>
    <sheet name="1(c)(ii) Details" sheetId="39" r:id="rId39"/>
    <sheet name="1(d) Details" sheetId="40" r:id="rId40"/>
    <sheet name="(II)(a) Details" sheetId="41" r:id="rId41"/>
    <sheet name="(II)(b) Details" sheetId="42" r:id="rId42"/>
  </sheets>
  <definedNames/>
  <calcPr fullCalcOnLoad="1"/>
</workbook>
</file>

<file path=xl/sharedStrings.xml><?xml version="1.0" encoding="utf-8"?>
<sst xmlns="http://schemas.openxmlformats.org/spreadsheetml/2006/main" count="1617" uniqueCount="567">
  <si>
    <t>(I)(a) Statement showing Shareholding Pattern</t>
  </si>
  <si>
    <t>Name of the Company:</t>
  </si>
  <si>
    <t>SRM ENERGY LIMITED</t>
  </si>
  <si>
    <t>Scrip Code, Name of the scrip, class of security:</t>
  </si>
  <si>
    <t>523222 - SRMENERGY - EQUITY</t>
  </si>
  <si>
    <t>Quarter ended:</t>
  </si>
  <si>
    <t>31.12.2012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</si>
  <si>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</si>
  <si>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</si>
  <si>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</si>
  <si>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</si>
  <si>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</si>
  <si>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</si>
  <si>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</si>
  <si>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</si>
  <si>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</si>
  <si>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</si>
  <si>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</si>
  <si>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</si>
  <si>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</si>
  <si>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</si>
  <si>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</si>
  <si>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</si>
  <si>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Face Value 10.00</t>
  </si>
  <si>
    <t>Category</t>
  </si>
  <si>
    <t>Category of shareholder</t>
  </si>
  <si>
    <t>Number of</t>
  </si>
  <si>
    <t>Total number</t>
  </si>
  <si>
    <t>Number of shares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</si>
  <si>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</si>
  <si>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</si>
  <si>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</si>
  <si>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</si>
  <si>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</si>
  <si>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</si>
  <si>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</si>
  <si>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</si>
  <si>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</si>
  <si>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</si>
  <si>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</si>
  <si>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</si>
  <si>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</si>
  <si>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</si>
  <si>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</si>
  <si>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</si>
  <si>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</si>
  <si>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</si>
  <si>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</si>
  <si>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</si>
  <si>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</si>
  <si>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</si>
  <si>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</si>
  <si>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</si>
  <si>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</si>
  <si>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</si>
  <si>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</si>
  <si>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(VIII)/(IV)*100</t>
  </si>
  <si>
    <t>(A)</t>
  </si>
  <si>
    <t>Shareholding of Promoter and Promoter Group</t>
  </si>
  <si>
    <t>1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</si>
  <si>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</si>
  <si>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</si>
  <si>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</si>
  <si>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</si>
  <si>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</si>
  <si>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</si>
  <si>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</si>
  <si>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</si>
  <si>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 / Banks</t>
  </si>
  <si>
    <t>(e)</t>
  </si>
  <si>
    <t>Any Other (specify)</t>
  </si>
  <si>
    <t>Sub Total (A)(1)</t>
  </si>
  <si>
    <t>2</t>
  </si>
  <si>
    <t>Foreign</t>
  </si>
  <si>
    <t>Individuals (Non-Resident Individuals/Foreign Individuals)</t>
  </si>
  <si>
    <t>Institutions</t>
  </si>
  <si>
    <t>Qualified Foreign Investor</t>
  </si>
  <si>
    <t>Sub Total (A)(2)</t>
  </si>
  <si>
    <t>Total Shareholding of Promoter and Promoter Group (A)=(A)(1)+(A)(2)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</si>
  <si>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</si>
  <si>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</si>
  <si>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</si>
  <si>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</si>
  <si>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</si>
  <si>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</si>
  <si>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</si>
  <si>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</si>
  <si>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</si>
  <si>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</si>
  <si>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</si>
  <si>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Sub Total (B) (1)</t>
  </si>
  <si>
    <t>Non-institutions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</si>
  <si>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</si>
  <si>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</si>
  <si>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</si>
  <si>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</si>
  <si>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</si>
  <si>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</si>
  <si>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</si>
  <si>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</si>
  <si>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</si>
  <si>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</si>
  <si>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</si>
  <si>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</si>
  <si>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</si>
  <si>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</si>
  <si>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</si>
  <si>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</si>
  <si>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</si>
  <si>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</si>
  <si>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</si>
  <si>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</si>
  <si>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</si>
  <si>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(C)</t>
  </si>
  <si>
    <t>Shares held by custodians and against which Depository Receipts  have  been issued</t>
  </si>
  <si>
    <t>Promoter and Promoter Group</t>
  </si>
  <si>
    <t>xxxx</t>
  </si>
  <si>
    <t>Public</t>
  </si>
  <si>
    <t>Total Shares held by custodians and against which Depository Receipts  have  been issued</t>
  </si>
  <si>
    <t>GRAND TOTAL (A)+(B)+(C)</t>
  </si>
  <si>
    <t>(1)(b)</t>
  </si>
  <si>
    <t>(1)(c)(i)</t>
  </si>
  <si>
    <t>Public holding more than 1% of the total number of shares</t>
  </si>
  <si>
    <t>(1)(c)(ii)</t>
  </si>
  <si>
    <t>Public holding more than 5% of the total number of shares</t>
  </si>
  <si>
    <t>(ii)(a)</t>
  </si>
  <si>
    <t>Depository Receipts (DRs)</t>
  </si>
  <si>
    <t>(ii)(b)</t>
  </si>
  <si>
    <t>Holding of Depository Receipts (DRs) more than 1% of the total number of shares</t>
  </si>
  <si>
    <t>(1)(d)</t>
  </si>
  <si>
    <t>Locked in Shares</t>
  </si>
  <si>
    <t>MAINMENU</t>
  </si>
  <si>
    <t>A(1)(a) Statement showing Shareholding of persons belonging to the category</t>
  </si>
  <si>
    <t/>
  </si>
  <si>
    <t>Sr. No.</t>
  </si>
  <si>
    <t>Dpid</t>
  </si>
  <si>
    <t>Client Id</t>
  </si>
  <si>
    <t>Name</t>
  </si>
  <si>
    <t xml:space="preserve">Shares Held </t>
  </si>
  <si>
    <t>% To  Capital</t>
  </si>
  <si>
    <t>No. Of Folios</t>
  </si>
  <si>
    <t>PAN No.</t>
  </si>
  <si>
    <t>TOTAL</t>
  </si>
  <si>
    <t>A(1)(b) Statement showing Shareholding of persons belonging to the category</t>
  </si>
  <si>
    <t>A(1)(c) Statement showing Shareholding of persons belonging to the category</t>
  </si>
  <si>
    <t>IN302871</t>
  </si>
  <si>
    <t>20398040</t>
  </si>
  <si>
    <t>SPICE ENERGY PRIVATE LIMITED</t>
  </si>
  <si>
    <t>AALCS1640Q</t>
  </si>
  <si>
    <t>A(1)(d) Statement showing Shareholding of persons belonging to the category</t>
  </si>
  <si>
    <t>A(1)(e) Statement showing Shareholding of persons belonging to the category</t>
  </si>
  <si>
    <t>A(2)(a) Statement showing Shareholding of persons belonging to the category</t>
  </si>
  <si>
    <t>A(2)(b) Statement showing Shareholding of persons belonging to the category</t>
  </si>
  <si>
    <t>A(2)(c) Statement showing Shareholding of persons belonging to the category</t>
  </si>
  <si>
    <t>A(2)(d) Statement showing Shareholding of persons belonging to the category</t>
  </si>
  <si>
    <t>B(1)(a) Statement showing Shareholding of persons belonging to the category</t>
  </si>
  <si>
    <t>IN300812</t>
  </si>
  <si>
    <t>10488845</t>
  </si>
  <si>
    <t>UTI-UNIT LINKED INSURANCE PLAN</t>
  </si>
  <si>
    <t>AAATU1088L</t>
  </si>
  <si>
    <t>S001326</t>
  </si>
  <si>
    <t>SBI CAPITAL MARKETS LTD MF TWO</t>
  </si>
  <si>
    <t>B(1)(b) Statement showing Shareholding of persons belonging to the category</t>
  </si>
  <si>
    <t>B(1)(c) Statement showing Shareholding of persons belonging to the category</t>
  </si>
  <si>
    <t>B(1)(d) Statement showing Shareholding of persons belonging to the category</t>
  </si>
  <si>
    <t>B(1)(e) Statement showing Shareholding of persons belonging to the category</t>
  </si>
  <si>
    <t>B(1)(f) Statement showing Shareholding of persons belonging to the category</t>
  </si>
  <si>
    <t>B(1)(g) Statement showing Shareholding of persons belonging to the category</t>
  </si>
  <si>
    <t>B(1)(h) Statement showing Shareholding of persons belonging to the category</t>
  </si>
  <si>
    <t>B(2)(a) Statement showing Shareholding of persons belonging to the category</t>
  </si>
  <si>
    <t>IN301740</t>
  </si>
  <si>
    <t>10339877</t>
  </si>
  <si>
    <t>BAHUBALI PROPERTIES LIMITED</t>
  </si>
  <si>
    <t>AABCB1061G</t>
  </si>
  <si>
    <t>H000415</t>
  </si>
  <si>
    <t>HITKARI POTTERIES PVT LTD</t>
  </si>
  <si>
    <t>3</t>
  </si>
  <si>
    <t>12010800</t>
  </si>
  <si>
    <t>00011619</t>
  </si>
  <si>
    <t>GANDHI SECURITIES &amp; INVESTMENT PRIVATE LIMITED</t>
  </si>
  <si>
    <t>AAACG2133P</t>
  </si>
  <si>
    <t>4</t>
  </si>
  <si>
    <t>IN301071</t>
  </si>
  <si>
    <t>80037783</t>
  </si>
  <si>
    <t>SIRIUS SECURITIES PVT LTD</t>
  </si>
  <si>
    <t>AAGCS3168N</t>
  </si>
  <si>
    <t>5</t>
  </si>
  <si>
    <t>IN303116</t>
  </si>
  <si>
    <t>10271924</t>
  </si>
  <si>
    <t>IMAGE SECURITIES LTD</t>
  </si>
  <si>
    <t>AAACI7757D</t>
  </si>
  <si>
    <t>6</t>
  </si>
  <si>
    <t>12017000</t>
  </si>
  <si>
    <t>00141059</t>
  </si>
  <si>
    <t>PROECO STOCKCOM PRIVATE LIMITED</t>
  </si>
  <si>
    <t>AAECP9567A</t>
  </si>
  <si>
    <t>7</t>
  </si>
  <si>
    <t>IN301549</t>
  </si>
  <si>
    <t>18471406</t>
  </si>
  <si>
    <t>AMIDEEP SECURITIES PVT LTD</t>
  </si>
  <si>
    <t>AAACA6081G</t>
  </si>
  <si>
    <t>8</t>
  </si>
  <si>
    <t>G000299</t>
  </si>
  <si>
    <t>GANGA PLASTICS PVT LTD</t>
  </si>
  <si>
    <t>9</t>
  </si>
  <si>
    <t>IN302324</t>
  </si>
  <si>
    <t>10444437</t>
  </si>
  <si>
    <t>STEEL CITY SECURITIES LIMITED</t>
  </si>
  <si>
    <t>AAECS0970L</t>
  </si>
  <si>
    <t>10</t>
  </si>
  <si>
    <t>P001255</t>
  </si>
  <si>
    <t>P NATH LINKERS PVT LTD</t>
  </si>
  <si>
    <t>11</t>
  </si>
  <si>
    <t>IN301143</t>
  </si>
  <si>
    <t>10095924</t>
  </si>
  <si>
    <t>MASTER CAPITAL SERVICES LTD</t>
  </si>
  <si>
    <t>AABCM1406A</t>
  </si>
  <si>
    <t>12</t>
  </si>
  <si>
    <t>S002825</t>
  </si>
  <si>
    <t>M/S SALDANHA INVESTMENTS &amp; FINANCE CO       PVT LTD</t>
  </si>
  <si>
    <t>13</t>
  </si>
  <si>
    <t>10350986</t>
  </si>
  <si>
    <t>HERALD COMMERCE LIMITED</t>
  </si>
  <si>
    <t>AAACH6763J</t>
  </si>
  <si>
    <t>14</t>
  </si>
  <si>
    <t>G000602</t>
  </si>
  <si>
    <t>GSB SHARE CUSTODIAN SERVICES LTD</t>
  </si>
  <si>
    <t>15</t>
  </si>
  <si>
    <t>P001245</t>
  </si>
  <si>
    <t>PINKHEM INVESTMENTS CO PVT LTD</t>
  </si>
  <si>
    <t>16</t>
  </si>
  <si>
    <t>N001067</t>
  </si>
  <si>
    <t>NIKKO SECURITIES PVT LTD</t>
  </si>
  <si>
    <t>17</t>
  </si>
  <si>
    <t>K001223</t>
  </si>
  <si>
    <t>KHEM SUM APPARELS OVERSEAS LTD</t>
  </si>
  <si>
    <t>18</t>
  </si>
  <si>
    <t>A001462</t>
  </si>
  <si>
    <t>19</t>
  </si>
  <si>
    <t>12034100</t>
  </si>
  <si>
    <t>00334176</t>
  </si>
  <si>
    <t>SPAN INFRA-CON PRIVATE LIMITED</t>
  </si>
  <si>
    <t>AALCS4122K</t>
  </si>
  <si>
    <t>20</t>
  </si>
  <si>
    <t>S002508</t>
  </si>
  <si>
    <t>SAFSET FORWARDERS PVT LTD</t>
  </si>
  <si>
    <t>21</t>
  </si>
  <si>
    <t>00334161</t>
  </si>
  <si>
    <t>SPAN PETRO-CHEM PRIVATE LIMITED</t>
  </si>
  <si>
    <t>AAMCS5251N</t>
  </si>
  <si>
    <t>22</t>
  </si>
  <si>
    <t>IN302365</t>
  </si>
  <si>
    <t>10000130</t>
  </si>
  <si>
    <t>SHRI PARASRAM HOLDINGS PVT.LTD.</t>
  </si>
  <si>
    <t>AAACS4487J</t>
  </si>
  <si>
    <t>23</t>
  </si>
  <si>
    <t>M000811</t>
  </si>
  <si>
    <t>MAYANK TRADERS P LTD</t>
  </si>
  <si>
    <t>24</t>
  </si>
  <si>
    <t>IN301330</t>
  </si>
  <si>
    <t>17204616</t>
  </si>
  <si>
    <t>SAM HOLDING (BOMBAY )PRIVATE LIMITED</t>
  </si>
  <si>
    <t>AADCS8872J</t>
  </si>
  <si>
    <t>25</t>
  </si>
  <si>
    <t>IN302470</t>
  </si>
  <si>
    <t>10686257</t>
  </si>
  <si>
    <t>DILIP HOLDINGS PVT LTD</t>
  </si>
  <si>
    <t>AABCD7267N</t>
  </si>
  <si>
    <t>26</t>
  </si>
  <si>
    <t>T000144</t>
  </si>
  <si>
    <t>TEXELITE IND ENGG PVT LTD</t>
  </si>
  <si>
    <t>27</t>
  </si>
  <si>
    <t>IN302927</t>
  </si>
  <si>
    <t>10172167</t>
  </si>
  <si>
    <t>AVS EQUISERVE LIMITED</t>
  </si>
  <si>
    <t>AAICA7038B</t>
  </si>
  <si>
    <t>28</t>
  </si>
  <si>
    <t>IN302863</t>
  </si>
  <si>
    <t>10000108</t>
  </si>
  <si>
    <t>ZEN SECURITIES LTD-BSE CLIENTS A/C</t>
  </si>
  <si>
    <t>AAACZ0682Q</t>
  </si>
  <si>
    <t>29</t>
  </si>
  <si>
    <t>IN303077</t>
  </si>
  <si>
    <t>10119102</t>
  </si>
  <si>
    <t>VAIBHAVA ENTERPRISES PVT LTD</t>
  </si>
  <si>
    <t>AABCV8163B</t>
  </si>
  <si>
    <t>30</t>
  </si>
  <si>
    <t>12017701</t>
  </si>
  <si>
    <t>00075062</t>
  </si>
  <si>
    <t>HEM SECURITIES LIMITED</t>
  </si>
  <si>
    <t>AABCH8005N</t>
  </si>
  <si>
    <t>31</t>
  </si>
  <si>
    <t>IN301604</t>
  </si>
  <si>
    <t>10117654</t>
  </si>
  <si>
    <t>NIRMAL BANG SECURITIES PVT. LTD.</t>
  </si>
  <si>
    <t>AAACN7369L</t>
  </si>
  <si>
    <t>32</t>
  </si>
  <si>
    <t>S002024</t>
  </si>
  <si>
    <t>SREE VALLIAPPA INVESTMENTS PVT LTD</t>
  </si>
  <si>
    <t>33</t>
  </si>
  <si>
    <t>12013500</t>
  </si>
  <si>
    <t>00035841</t>
  </si>
  <si>
    <t>CIL SECURITIES LIMITED</t>
  </si>
  <si>
    <t>AAACC9564C</t>
  </si>
  <si>
    <t>34</t>
  </si>
  <si>
    <t>S001393</t>
  </si>
  <si>
    <t>SHIPPING AND TRAVEL AGENTS P LTD</t>
  </si>
  <si>
    <t>35</t>
  </si>
  <si>
    <t>12074200</t>
  </si>
  <si>
    <t>00000021</t>
  </si>
  <si>
    <t>VISHWAS FINCAP SERVICES PRIVATE LIMITED</t>
  </si>
  <si>
    <t>AAACV4205D</t>
  </si>
  <si>
    <t>36</t>
  </si>
  <si>
    <t>00000612</t>
  </si>
  <si>
    <t>SSJ FINANCE &amp; SECURITIES PVT. LTD.</t>
  </si>
  <si>
    <t>AABCS4245H</t>
  </si>
  <si>
    <t>37</t>
  </si>
  <si>
    <t>S002854</t>
  </si>
  <si>
    <t>STATUS TRACON P LTD</t>
  </si>
  <si>
    <t>38</t>
  </si>
  <si>
    <t>R001853</t>
  </si>
  <si>
    <t>RUIA FINANCE AND LEASING PVT LTD</t>
  </si>
  <si>
    <t>39</t>
  </si>
  <si>
    <t>IN302164</t>
  </si>
  <si>
    <t>10176053</t>
  </si>
  <si>
    <t>KANISHK GLOBAL SOLUTIONS PVT  LTD</t>
  </si>
  <si>
    <t>AABCK7176M</t>
  </si>
  <si>
    <t>40</t>
  </si>
  <si>
    <t>IN001019</t>
  </si>
  <si>
    <t>10008294</t>
  </si>
  <si>
    <t>MJD SHARE AND STOCK BROKERS PVT. LTD.</t>
  </si>
  <si>
    <t>AAECM3440M</t>
  </si>
  <si>
    <t>41</t>
  </si>
  <si>
    <t>12057800</t>
  </si>
  <si>
    <t>00000097</t>
  </si>
  <si>
    <t>AUM CAPITAL MARKET PVT. LTD.</t>
  </si>
  <si>
    <t>AAACO7624B</t>
  </si>
  <si>
    <t>42</t>
  </si>
  <si>
    <t>N000922</t>
  </si>
  <si>
    <t>NAVKAAR VENTURES AND ENGINEERS P LTD</t>
  </si>
  <si>
    <t>43</t>
  </si>
  <si>
    <t>12036600</t>
  </si>
  <si>
    <t>00002540</t>
  </si>
  <si>
    <t>MAVERICK SHARE BROKERS  LIMITED</t>
  </si>
  <si>
    <t>AAECM8942N</t>
  </si>
  <si>
    <t>44</t>
  </si>
  <si>
    <t>K001317</t>
  </si>
  <si>
    <t>45</t>
  </si>
  <si>
    <t>IN303165</t>
  </si>
  <si>
    <t>10000868</t>
  </si>
  <si>
    <t>SRI SHIRDI CAPITAL SERVICES PVT LTD</t>
  </si>
  <si>
    <t>AAFCS6823B</t>
  </si>
  <si>
    <t>46</t>
  </si>
  <si>
    <t>12025700</t>
  </si>
  <si>
    <t>00010084</t>
  </si>
  <si>
    <t>SHILPA STOCK BROKER PVT.LTD.</t>
  </si>
  <si>
    <t>AAECS9799R</t>
  </si>
  <si>
    <t>47</t>
  </si>
  <si>
    <t>IN302201</t>
  </si>
  <si>
    <t>10778462</t>
  </si>
  <si>
    <t>EDELWEISS FINANCIAL ADVISORS LIMITED</t>
  </si>
  <si>
    <t>AABCA2916K</t>
  </si>
  <si>
    <t>48</t>
  </si>
  <si>
    <t>V000512</t>
  </si>
  <si>
    <t>VIJAY PUNJABI CONS PVT LTD</t>
  </si>
  <si>
    <t>49</t>
  </si>
  <si>
    <t>IN300773</t>
  </si>
  <si>
    <t>10092627</t>
  </si>
  <si>
    <t>SHREE BAHUBALI INTERNATIONAL LTD.</t>
  </si>
  <si>
    <t>AAECS4019E</t>
  </si>
  <si>
    <t>50</t>
  </si>
  <si>
    <t>12059400</t>
  </si>
  <si>
    <t>00000281</t>
  </si>
  <si>
    <t>LUCK LUCK INVESTMENT AND FINANCE PVT LTD</t>
  </si>
  <si>
    <t>AAACL9204C</t>
  </si>
  <si>
    <t>51</t>
  </si>
  <si>
    <t>IN300020</t>
  </si>
  <si>
    <t>11664020</t>
  </si>
  <si>
    <t>CEAR INDIA FINANCE (P) LTD.,</t>
  </si>
  <si>
    <t>AAACC0040R</t>
  </si>
  <si>
    <t>52</t>
  </si>
  <si>
    <t>C000535</t>
  </si>
  <si>
    <t>CUSTODIAN A C FAIRGROWTH FINANCIAL SERVI    CES LTD</t>
  </si>
  <si>
    <t>53</t>
  </si>
  <si>
    <t>H000807</t>
  </si>
  <si>
    <t>HEM FINANCIAL SERVICES LTD</t>
  </si>
  <si>
    <t>54</t>
  </si>
  <si>
    <t>M000812</t>
  </si>
  <si>
    <t>55</t>
  </si>
  <si>
    <t>S002823</t>
  </si>
  <si>
    <t>SOM DATT FINANCE CORPORATION LIMITED</t>
  </si>
  <si>
    <t>56</t>
  </si>
  <si>
    <t>12075100</t>
  </si>
  <si>
    <t>00000065</t>
  </si>
  <si>
    <t>SUMPOORNA PORTFOLIO LIMITED</t>
  </si>
  <si>
    <t>AAOCS8998N</t>
  </si>
  <si>
    <t>57</t>
  </si>
  <si>
    <t>IN303315</t>
  </si>
  <si>
    <t>10008545</t>
  </si>
  <si>
    <t>YOHA SECURITIES LIMITED</t>
  </si>
  <si>
    <t>AAACY0254D</t>
  </si>
  <si>
    <t>58</t>
  </si>
  <si>
    <t>IN300940</t>
  </si>
  <si>
    <t>10160640</t>
  </si>
  <si>
    <t>INDUS PORTFOLIO PVT. LTD</t>
  </si>
  <si>
    <t>AABCI3730R</t>
  </si>
  <si>
    <t>59</t>
  </si>
  <si>
    <t>12016400</t>
  </si>
  <si>
    <t>00007001</t>
  </si>
  <si>
    <t>MANSUKH SECURITIES AND FINANCE LTD.</t>
  </si>
  <si>
    <t>AAACM1701D</t>
  </si>
  <si>
    <t>60</t>
  </si>
  <si>
    <t>12026500</t>
  </si>
  <si>
    <t>00000017</t>
  </si>
  <si>
    <t>DIMENSIONAL SECURITIES P. LTD.</t>
  </si>
  <si>
    <t>AABCD1804D</t>
  </si>
  <si>
    <t>61</t>
  </si>
  <si>
    <t>30762744</t>
  </si>
  <si>
    <t>3 A FINANCIAL SERVICES LTD</t>
  </si>
  <si>
    <t>AAICA1350L</t>
  </si>
  <si>
    <t>62</t>
  </si>
  <si>
    <t>12031600</t>
  </si>
  <si>
    <t>00217535</t>
  </si>
  <si>
    <t>KALPATARU MULTIPLIER LIMITED</t>
  </si>
  <si>
    <t>AABCK5385J</t>
  </si>
  <si>
    <t>63</t>
  </si>
  <si>
    <t>IN301774</t>
  </si>
  <si>
    <t>10000167</t>
  </si>
  <si>
    <t>RELIGARE SECURITIES LTD</t>
  </si>
  <si>
    <t>AAACF1952D</t>
  </si>
  <si>
    <t>64</t>
  </si>
  <si>
    <t>12048600</t>
  </si>
  <si>
    <t>00000609</t>
  </si>
  <si>
    <t>AFN LANGRANA SHARE &amp; STOCK BROKERS PVT.LTD.</t>
  </si>
  <si>
    <t>AAACA8815E</t>
  </si>
  <si>
    <t>65</t>
  </si>
  <si>
    <t>12032800</t>
  </si>
  <si>
    <t>00240139</t>
  </si>
  <si>
    <t>DBFS SECURITIES LIMITED</t>
  </si>
  <si>
    <t>AABCS0244A</t>
  </si>
  <si>
    <t>66</t>
  </si>
  <si>
    <t>IN300441</t>
  </si>
  <si>
    <t>11080245</t>
  </si>
  <si>
    <t>INTEGRATED SECURITIES LTD</t>
  </si>
  <si>
    <t>AACCC7054P</t>
  </si>
  <si>
    <t>67</t>
  </si>
  <si>
    <t>IN303663</t>
  </si>
  <si>
    <t>10005865</t>
  </si>
  <si>
    <t>NDA SECURITIES LTD.</t>
  </si>
  <si>
    <t>AAACN0450C</t>
  </si>
  <si>
    <t>68</t>
  </si>
  <si>
    <t>12036900</t>
  </si>
  <si>
    <t>00001320</t>
  </si>
  <si>
    <t>BALAJI  EQUITIES  LIMITED</t>
  </si>
  <si>
    <t>AABCB5444R</t>
  </si>
  <si>
    <t>12010600</t>
  </si>
  <si>
    <t>01559091</t>
  </si>
  <si>
    <t>69</t>
  </si>
  <si>
    <t>B(2)(b) Statement showing Shareholding of persons belonging to the category</t>
  </si>
  <si>
    <t>IN300159</t>
  </si>
  <si>
    <t>10212451</t>
  </si>
  <si>
    <t>D SUNDARARAJAN</t>
  </si>
  <si>
    <t>AAVPS8671G</t>
  </si>
  <si>
    <t>IN300360</t>
  </si>
  <si>
    <t>20314608</t>
  </si>
  <si>
    <t>ARUN K HITKARI</t>
  </si>
  <si>
    <t>AAAPH1005Q</t>
  </si>
  <si>
    <t>K001152</t>
  </si>
  <si>
    <t>KRISHAN KAPOOR</t>
  </si>
  <si>
    <t>IN300513</t>
  </si>
  <si>
    <t>12142489</t>
  </si>
  <si>
    <t>KAMALANATHAN G</t>
  </si>
  <si>
    <t>ANJPK0965E</t>
  </si>
  <si>
    <t>D000476</t>
  </si>
  <si>
    <t>DURGADEVI HITKARI</t>
  </si>
  <si>
    <t>IN303028</t>
  </si>
  <si>
    <t>54242016</t>
  </si>
  <si>
    <t>SARITA ARVIND SANCHETI</t>
  </si>
  <si>
    <t>AIQPS6597N</t>
  </si>
  <si>
    <t>IN300183</t>
  </si>
  <si>
    <t>10741436</t>
  </si>
  <si>
    <t>SHILPA G ZATAKIA</t>
  </si>
  <si>
    <t>AADPZ3646A</t>
  </si>
  <si>
    <t>20314616</t>
  </si>
  <si>
    <t>DEBBIE A HITKARI</t>
  </si>
  <si>
    <t>AABPH6724P</t>
  </si>
  <si>
    <t>(B)(2)(c)(i) Statement showing Shareholding of persons belonging to the category</t>
  </si>
  <si>
    <t>12047100</t>
  </si>
  <si>
    <t>00034900</t>
  </si>
  <si>
    <t>PRAFUL JAGMOHANDAS VORA</t>
  </si>
  <si>
    <t>ABUPV8900B</t>
  </si>
  <si>
    <t>R001733</t>
  </si>
  <si>
    <t>R J RATHOD</t>
  </si>
  <si>
    <t>IN300239</t>
  </si>
  <si>
    <t>12241944</t>
  </si>
  <si>
    <t>MALKANI SURESH BHOJRAJ</t>
  </si>
  <si>
    <t>ANYPM3125F</t>
  </si>
  <si>
    <t>(B)(2)(c)(ii) Statement showing Shareholding of persons belonging to the category</t>
  </si>
  <si>
    <t>S001431</t>
  </si>
  <si>
    <t>SHAILESH SHASHIKANT VIRANI</t>
  </si>
  <si>
    <t>V000622</t>
  </si>
  <si>
    <t>V JAYARAM</t>
  </si>
  <si>
    <t>P000782</t>
  </si>
  <si>
    <t>PARESH BHUPATRAI VIRANI</t>
  </si>
  <si>
    <t>(B)(2)(c)(iii) Statement showing Shareholding of persons belonging to the category</t>
  </si>
  <si>
    <t>(B)(2)(c)(iv) Statement showing Shareholding of persons belonging to the category</t>
  </si>
  <si>
    <t>(B)(2)(c)(v) Statement showing Shareholding of persons belonging to the category</t>
  </si>
  <si>
    <t>(B)(2)(c)(vi) Statement showing Shareholding of persons belonging to the category</t>
  </si>
  <si>
    <t>C(ii) Statement showing Shareholding of persons belonging to the category</t>
  </si>
  <si>
    <t>(I)(b)</t>
  </si>
  <si>
    <t>Statement showing holding of securities (including shares, warrants, convertible securities) of persons belonging to the</t>
  </si>
  <si>
    <t>category "Promoter and Promoter Group"</t>
  </si>
  <si>
    <t>31-Dec-2012</t>
  </si>
  <si>
    <t>DP ID</t>
  </si>
  <si>
    <t>Name of the shareholder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</si>
  <si>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</si>
  <si>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</si>
  <si>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</si>
  <si>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</si>
  <si>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</si>
  <si>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 of Foilos</t>
  </si>
  <si>
    <t>Number of shares held</t>
  </si>
  <si>
    <t>As a % of grand total   (A) +(B) +(C)</t>
  </si>
  <si>
    <t>Number</t>
  </si>
  <si>
    <t>As a percentage</t>
  </si>
  <si>
    <t>As a % of grand total (A)+(B)+(C) of sub clause (I)(a)</t>
  </si>
  <si>
    <t>Number of warrants held</t>
  </si>
  <si>
    <t>As a % total number of warrants of the same class</t>
  </si>
  <si>
    <t>Number of convertible securities held</t>
  </si>
  <si>
    <t>As a % total number of convertible securities of the same class</t>
  </si>
  <si>
    <t>(VI) = (V)/(III)*100</t>
  </si>
  <si>
    <t>(IX)</t>
  </si>
  <si>
    <t>(X)</t>
  </si>
  <si>
    <t>(XI)</t>
  </si>
  <si>
    <t>(XII)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</si>
  <si>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</si>
  <si>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</si>
  <si>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</si>
  <si>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No of Folios</t>
  </si>
  <si>
    <t>Pan No.</t>
  </si>
  <si>
    <t>% w.r.t total number of convertible securities of the same class</t>
  </si>
  <si>
    <t>(D)=(A)+(B)+(C)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</si>
  <si>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</si>
  <si>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</si>
  <si>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</si>
  <si>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 shareholder(s) and the Persons Acting in Concert (PAC) with them</t>
  </si>
  <si>
    <t>(I)(d)</t>
  </si>
  <si>
    <t>Statement showing details of locked-in shares</t>
  </si>
  <si>
    <t>Category of Shareholder</t>
  </si>
  <si>
    <t>Lock in date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</si>
  <si>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</si>
  <si>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</si>
  <si>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</si>
  <si>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</si>
  <si>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</si>
  <si>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</si>
  <si>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</si>
  <si>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</si>
  <si>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</si>
  <si>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</t>
  </si>
  <si>
    <t>shares held by 'promoter / promoter group' are in excess of 1% of the total number of shares</t>
  </si>
  <si>
    <t>Name of the DR Holder</t>
  </si>
  <si>
    <t>Number of shares underlying outstanding  DRs</t>
  </si>
  <si>
    <t xml:space="preserve">Statement showing holding of securities (including shares, warrants, convertible securities) of persons belonging to the </t>
  </si>
  <si>
    <t>category “Promoter and Promoter Group”</t>
  </si>
  <si>
    <t>No. of Shares held</t>
  </si>
  <si>
    <t>Statement showing details of Depository Receipts (DRs)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</si>
</sst>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#,##0;[Red]#,##0"/>
    <numFmt numFmtId="178" formatCode="#,##0.000;[Red]#,##0.000"/>
    <numFmt numFmtId="179" formatCode="#,##0.0000;[Red]#,##0.0000"/>
    <numFmt numFmtId="180" formatCode="0.0000;[Red]0.0000"/>
    <numFmt numFmtId="181" formatCode="0.0%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177" fontId="6" fillId="0" borderId="13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52" applyBorder="1" applyAlignment="1">
      <alignment vertical="top" wrapText="1"/>
    </xf>
    <xf numFmtId="0" fontId="6" fillId="0" borderId="13" xfId="0" applyFont="1" applyBorder="1" applyAlignment="1">
      <alignment wrapText="1"/>
    </xf>
    <xf numFmtId="179" fontId="6" fillId="0" borderId="14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10" fillId="34" borderId="2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7" fontId="7" fillId="0" borderId="1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79" fontId="7" fillId="0" borderId="13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 wrapText="1"/>
    </xf>
    <xf numFmtId="179" fontId="11" fillId="0" borderId="14" xfId="0" applyNumberFormat="1" applyFont="1" applyBorder="1" applyAlignment="1">
      <alignment horizontal="center"/>
    </xf>
    <xf numFmtId="179" fontId="11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/>
    </xf>
    <xf numFmtId="0" fontId="1" fillId="0" borderId="0" xfId="52" applyFont="1" applyAlignment="1">
      <alignment/>
    </xf>
    <xf numFmtId="17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1" fillId="0" borderId="0" xfId="52" applyFont="1" applyAlignment="1">
      <alignment/>
    </xf>
    <xf numFmtId="180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79" fontId="7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vertical="top" wrapText="1"/>
      <protection/>
    </xf>
    <xf numFmtId="179" fontId="7" fillId="0" borderId="10" xfId="0" applyNumberFormat="1" applyFont="1" applyBorder="1" applyAlignment="1" applyProtection="1">
      <alignment vertical="top" wrapText="1"/>
      <protection/>
    </xf>
    <xf numFmtId="179" fontId="3" fillId="0" borderId="10" xfId="0" applyNumberFormat="1" applyFont="1" applyBorder="1" applyAlignment="1">
      <alignment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0" fontId="0" fillId="0" borderId="0" xfId="58" applyNumberFormat="1" applyFont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E84" sqref="E84"/>
    </sheetView>
  </sheetViews>
  <sheetFormatPr defaultColWidth="9.140625" defaultRowHeight="12" customHeight="1"/>
  <cols>
    <col min="1" max="1" width="7.57421875" style="1" customWidth="1"/>
    <col min="2" max="2" width="30.8515625" style="1" customWidth="1"/>
    <col min="3" max="3" width="12.421875" style="1" customWidth="1"/>
    <col min="4" max="4" width="15.28125" style="1" customWidth="1"/>
    <col min="5" max="5" width="14.421875" style="1" customWidth="1"/>
    <col min="6" max="6" width="15.00390625" style="1" customWidth="1"/>
    <col min="7" max="7" width="16.140625" style="1" customWidth="1"/>
    <col min="8" max="8" width="13.00390625" style="1" customWidth="1"/>
    <col min="9" max="9" width="10.28125" style="1" customWidth="1"/>
    <col min="10" max="16384" width="9.140625" style="1" customWidth="1"/>
  </cols>
  <sheetData>
    <row r="1" ht="12" customHeight="1">
      <c r="B1" s="2" t="s">
        <v>0</v>
      </c>
    </row>
    <row r="2" spans="1:9" ht="12" customHeight="1">
      <c r="A2" s="129" t="s">
        <v>1</v>
      </c>
      <c r="B2" s="130"/>
      <c r="C2" s="130"/>
      <c r="D2" s="131"/>
      <c r="E2" s="132" t="s">
        <v>2</v>
      </c>
      <c r="F2" s="133"/>
      <c r="G2" s="133"/>
      <c r="H2" s="133"/>
      <c r="I2" s="134"/>
    </row>
    <row r="3" spans="1:9" ht="12" customHeight="1">
      <c r="A3" s="135" t="s">
        <v>3</v>
      </c>
      <c r="B3" s="136"/>
      <c r="C3" s="136"/>
      <c r="D3" s="137"/>
      <c r="E3" s="132" t="s">
        <v>4</v>
      </c>
      <c r="F3" s="133"/>
      <c r="G3" s="133"/>
      <c r="H3" s="133"/>
      <c r="I3" s="134"/>
    </row>
    <row r="4" spans="1:9" ht="12" customHeight="1">
      <c r="A4" s="135" t="s">
        <v>5</v>
      </c>
      <c r="B4" s="136"/>
      <c r="C4" s="136"/>
      <c r="D4" s="137"/>
      <c r="E4" s="132" t="s">
        <v>6</v>
      </c>
      <c r="F4" s="133"/>
      <c r="G4" s="133"/>
      <c r="H4" s="133"/>
      <c r="I4" s="134"/>
    </row>
    <row r="5" spans="1:9" ht="27" customHeight="1">
      <c r="A5" s="138" t="s">
        <v>7</v>
      </c>
      <c r="B5" s="139"/>
      <c r="C5" s="140"/>
      <c r="D5" s="138" t="s">
        <v>8</v>
      </c>
      <c r="E5" s="140"/>
      <c r="F5" s="138" t="s">
        <v>9</v>
      </c>
      <c r="G5" s="140"/>
      <c r="H5" s="138" t="s">
        <v>10</v>
      </c>
      <c r="I5" s="140"/>
    </row>
    <row r="6" spans="1:9" ht="12" customHeight="1">
      <c r="A6" s="141" t="s">
        <v>11</v>
      </c>
      <c r="B6" s="142"/>
      <c r="C6" s="143"/>
      <c r="D6" s="144">
        <v>0</v>
      </c>
      <c r="E6" s="145"/>
      <c r="F6" s="146">
        <v>0</v>
      </c>
      <c r="G6" s="147"/>
      <c r="H6" s="146">
        <v>0</v>
      </c>
      <c r="I6" s="147"/>
    </row>
    <row r="7" spans="1:9" ht="12" customHeight="1">
      <c r="A7" s="141" t="s">
        <v>12</v>
      </c>
      <c r="B7" s="142"/>
      <c r="C7" s="143"/>
      <c r="D7" s="144">
        <v>0</v>
      </c>
      <c r="E7" s="145"/>
      <c r="F7" s="146">
        <v>0</v>
      </c>
      <c r="G7" s="147"/>
      <c r="H7" s="146">
        <v>0</v>
      </c>
      <c r="I7" s="147"/>
    </row>
    <row r="8" spans="1:9" ht="12" customHeight="1">
      <c r="A8" s="148" t="s">
        <v>13</v>
      </c>
      <c r="B8" s="149"/>
      <c r="C8" s="150"/>
      <c r="D8" s="144">
        <v>0</v>
      </c>
      <c r="E8" s="145"/>
      <c r="F8" s="146">
        <v>0</v>
      </c>
      <c r="G8" s="147"/>
      <c r="H8" s="146">
        <v>0</v>
      </c>
      <c r="I8" s="147"/>
    </row>
    <row r="9" spans="1:9" ht="70.5" customHeight="1">
      <c r="A9" s="138" t="s">
        <v>14</v>
      </c>
      <c r="B9" s="139"/>
      <c r="C9" s="140"/>
      <c r="D9" s="138" t="s">
        <v>15</v>
      </c>
      <c r="E9" s="140"/>
      <c r="F9" s="138" t="s">
        <v>16</v>
      </c>
      <c r="G9" s="140"/>
      <c r="H9" s="138" t="s">
        <v>17</v>
      </c>
      <c r="I9" s="140"/>
    </row>
    <row r="10" spans="1:9" ht="12" customHeight="1">
      <c r="A10" s="151" t="s">
        <v>11</v>
      </c>
      <c r="B10" s="152"/>
      <c r="C10" s="153"/>
      <c r="D10" s="144">
        <v>0</v>
      </c>
      <c r="E10" s="145"/>
      <c r="F10" s="146">
        <v>0</v>
      </c>
      <c r="G10" s="147"/>
      <c r="H10" s="146">
        <v>0</v>
      </c>
      <c r="I10" s="147"/>
    </row>
    <row r="11" spans="1:9" ht="12" customHeight="1">
      <c r="A11" s="141" t="s">
        <v>12</v>
      </c>
      <c r="B11" s="142"/>
      <c r="C11" s="143"/>
      <c r="D11" s="144">
        <v>0</v>
      </c>
      <c r="E11" s="145"/>
      <c r="F11" s="146">
        <v>0</v>
      </c>
      <c r="G11" s="147"/>
      <c r="H11" s="146">
        <v>0</v>
      </c>
      <c r="I11" s="147"/>
    </row>
    <row r="12" spans="1:9" ht="12" customHeight="1">
      <c r="A12" s="148" t="s">
        <v>13</v>
      </c>
      <c r="B12" s="149"/>
      <c r="C12" s="150"/>
      <c r="D12" s="144">
        <v>0</v>
      </c>
      <c r="E12" s="145"/>
      <c r="F12" s="146">
        <v>0</v>
      </c>
      <c r="G12" s="147"/>
      <c r="H12" s="146">
        <v>0</v>
      </c>
      <c r="I12" s="147"/>
    </row>
    <row r="13" spans="1:9" ht="54" customHeight="1">
      <c r="A13" s="138" t="s">
        <v>18</v>
      </c>
      <c r="B13" s="139"/>
      <c r="C13" s="140"/>
      <c r="D13" s="138" t="s">
        <v>19</v>
      </c>
      <c r="E13" s="140"/>
      <c r="F13" s="138" t="s">
        <v>20</v>
      </c>
      <c r="G13" s="140"/>
      <c r="H13" s="138" t="s">
        <v>21</v>
      </c>
      <c r="I13" s="140"/>
    </row>
    <row r="14" spans="1:9" ht="12" customHeight="1">
      <c r="A14" s="151" t="s">
        <v>11</v>
      </c>
      <c r="B14" s="152"/>
      <c r="C14" s="153"/>
      <c r="D14" s="144">
        <v>0</v>
      </c>
      <c r="E14" s="145"/>
      <c r="F14" s="146">
        <v>0</v>
      </c>
      <c r="G14" s="147"/>
      <c r="H14" s="146">
        <v>0</v>
      </c>
      <c r="I14" s="147"/>
    </row>
    <row r="15" spans="1:9" ht="12" customHeight="1">
      <c r="A15" s="141" t="s">
        <v>12</v>
      </c>
      <c r="B15" s="142"/>
      <c r="C15" s="143"/>
      <c r="D15" s="144">
        <v>0</v>
      </c>
      <c r="E15" s="145"/>
      <c r="F15" s="146">
        <v>0</v>
      </c>
      <c r="G15" s="147"/>
      <c r="H15" s="146">
        <v>0</v>
      </c>
      <c r="I15" s="147"/>
    </row>
    <row r="16" spans="1:9" ht="12" customHeight="1">
      <c r="A16" s="148" t="s">
        <v>13</v>
      </c>
      <c r="B16" s="149"/>
      <c r="C16" s="150"/>
      <c r="D16" s="144">
        <v>0</v>
      </c>
      <c r="E16" s="145"/>
      <c r="F16" s="146">
        <v>0</v>
      </c>
      <c r="G16" s="147"/>
      <c r="H16" s="146">
        <v>0</v>
      </c>
      <c r="I16" s="147"/>
    </row>
    <row r="17" spans="1:9" ht="23.25" customHeight="1">
      <c r="A17" s="154" t="s">
        <v>22</v>
      </c>
      <c r="B17" s="155"/>
      <c r="C17" s="156"/>
      <c r="D17" s="157"/>
      <c r="E17" s="158"/>
      <c r="F17" s="158"/>
      <c r="G17" s="158"/>
      <c r="H17" s="158"/>
      <c r="I17" s="159"/>
    </row>
    <row r="18" spans="1:9" ht="12.75" customHeight="1">
      <c r="A18" s="3" t="s">
        <v>23</v>
      </c>
      <c r="B18" s="4"/>
      <c r="C18" s="3"/>
      <c r="D18" s="5"/>
      <c r="E18" s="6"/>
      <c r="F18" s="3"/>
      <c r="G18" s="5"/>
      <c r="H18" s="3"/>
      <c r="I18" s="5"/>
    </row>
    <row r="19" spans="1:9" ht="45" customHeight="1">
      <c r="A19" s="7" t="s">
        <v>24</v>
      </c>
      <c r="B19" s="7" t="s">
        <v>25</v>
      </c>
      <c r="C19" s="7" t="s">
        <v>26</v>
      </c>
      <c r="D19" s="7" t="s">
        <v>27</v>
      </c>
      <c r="E19" s="7" t="s">
        <v>28</v>
      </c>
      <c r="F19" s="8" t="s">
        <v>29</v>
      </c>
      <c r="G19" s="9" t="s">
        <v>30</v>
      </c>
      <c r="H19" s="8" t="s">
        <v>31</v>
      </c>
      <c r="I19" s="10"/>
    </row>
    <row r="20" spans="1:9" ht="12.75" customHeight="1">
      <c r="A20" s="11" t="s">
        <v>32</v>
      </c>
      <c r="B20" s="11"/>
      <c r="C20" s="11" t="s">
        <v>33</v>
      </c>
      <c r="D20" s="11" t="s">
        <v>34</v>
      </c>
      <c r="E20" s="11" t="s">
        <v>35</v>
      </c>
      <c r="F20" s="12" t="s">
        <v>36</v>
      </c>
      <c r="G20" s="13" t="s">
        <v>34</v>
      </c>
      <c r="H20" s="14" t="s">
        <v>37</v>
      </c>
      <c r="I20" s="13"/>
    </row>
    <row r="21" spans="1:9" ht="12" customHeight="1">
      <c r="A21" s="15"/>
      <c r="B21" s="15"/>
      <c r="C21" s="15"/>
      <c r="D21" s="15"/>
      <c r="E21" s="16" t="s">
        <v>38</v>
      </c>
      <c r="F21" s="17" t="s">
        <v>39</v>
      </c>
      <c r="G21" s="17" t="s">
        <v>39</v>
      </c>
      <c r="H21" s="17" t="s">
        <v>40</v>
      </c>
      <c r="I21" s="17" t="s">
        <v>39</v>
      </c>
    </row>
    <row r="22" spans="1:9" ht="12" customHeight="1">
      <c r="A22" s="15"/>
      <c r="B22" s="15"/>
      <c r="C22" s="15"/>
      <c r="D22" s="15"/>
      <c r="E22" s="11" t="s">
        <v>41</v>
      </c>
      <c r="F22" s="18" t="s">
        <v>42</v>
      </c>
      <c r="G22" s="18" t="s">
        <v>43</v>
      </c>
      <c r="H22" s="18" t="s">
        <v>44</v>
      </c>
      <c r="I22" s="18" t="s">
        <v>42</v>
      </c>
    </row>
    <row r="23" spans="1:9" ht="12" customHeight="1">
      <c r="A23" s="15"/>
      <c r="B23" s="15"/>
      <c r="C23" s="15"/>
      <c r="D23" s="15"/>
      <c r="E23" s="19"/>
      <c r="F23" s="18" t="s">
        <v>45</v>
      </c>
      <c r="G23" s="18" t="s">
        <v>46</v>
      </c>
      <c r="H23" s="18"/>
      <c r="I23" s="18" t="s">
        <v>47</v>
      </c>
    </row>
    <row r="24" spans="1:9" ht="12" customHeight="1">
      <c r="A24" s="20" t="s">
        <v>48</v>
      </c>
      <c r="B24" s="20" t="s">
        <v>49</v>
      </c>
      <c r="C24" s="20" t="s">
        <v>50</v>
      </c>
      <c r="D24" s="20" t="s">
        <v>51</v>
      </c>
      <c r="E24" s="20" t="s">
        <v>52</v>
      </c>
      <c r="F24" s="20" t="s">
        <v>53</v>
      </c>
      <c r="G24" s="20" t="s">
        <v>54</v>
      </c>
      <c r="H24" s="20" t="s">
        <v>55</v>
      </c>
      <c r="I24" s="20" t="s">
        <v>56</v>
      </c>
    </row>
    <row r="25" spans="1:9" ht="23.25" customHeight="1">
      <c r="A25" s="21" t="s">
        <v>57</v>
      </c>
      <c r="B25" s="22" t="s">
        <v>58</v>
      </c>
      <c r="C25" s="23"/>
      <c r="D25" s="24"/>
      <c r="E25" s="24"/>
      <c r="F25" s="25"/>
      <c r="G25" s="26"/>
      <c r="H25" s="25"/>
      <c r="I25" s="26"/>
    </row>
    <row r="26" spans="1:9" ht="12.75" customHeight="1">
      <c r="A26" s="27" t="s">
        <v>59</v>
      </c>
      <c r="B26" s="27" t="s">
        <v>60</v>
      </c>
      <c r="C26" s="23"/>
      <c r="D26" s="24"/>
      <c r="E26" s="24"/>
      <c r="F26" s="25"/>
      <c r="G26" s="26"/>
      <c r="H26" s="25"/>
      <c r="I26" s="26"/>
    </row>
    <row r="27" spans="1:8" s="28" customFormat="1" ht="12.75" customHeight="1">
      <c r="A27" s="29" t="s">
        <v>61</v>
      </c>
      <c r="B27" s="30" t="s">
        <v>62</v>
      </c>
      <c r="C27" s="26">
        <v>0</v>
      </c>
      <c r="D27" s="26">
        <v>0</v>
      </c>
      <c r="E27" s="26">
        <v>0</v>
      </c>
      <c r="F27" s="31">
        <f>(D27/(D40+D66))*100</f>
        <v>0</v>
      </c>
      <c r="G27" s="32">
        <f>(D27/D72)*100</f>
        <v>0</v>
      </c>
      <c r="H27" s="26">
        <v>0</v>
      </c>
    </row>
    <row r="28" spans="1:8" s="28" customFormat="1" ht="12.75" customHeight="1">
      <c r="A28" s="29" t="s">
        <v>63</v>
      </c>
      <c r="B28" s="33" t="s">
        <v>64</v>
      </c>
      <c r="C28" s="26">
        <v>0</v>
      </c>
      <c r="D28" s="26">
        <v>0</v>
      </c>
      <c r="E28" s="26">
        <v>0</v>
      </c>
      <c r="F28" s="31">
        <f>(D28/(D40+D66))*100</f>
        <v>0</v>
      </c>
      <c r="G28" s="32">
        <f>(D28/D72)*100</f>
        <v>0</v>
      </c>
      <c r="H28" s="26">
        <v>0</v>
      </c>
    </row>
    <row r="29" spans="1:9" s="28" customFormat="1" ht="12.75" customHeight="1">
      <c r="A29" s="29" t="s">
        <v>65</v>
      </c>
      <c r="B29" s="25" t="s">
        <v>66</v>
      </c>
      <c r="C29" s="26">
        <v>1</v>
      </c>
      <c r="D29" s="26">
        <v>6450000</v>
      </c>
      <c r="E29" s="26">
        <v>6450000</v>
      </c>
      <c r="F29" s="31">
        <f>(D29/(D40+D66))*100</f>
        <v>71.19205298013244</v>
      </c>
      <c r="G29" s="32">
        <f>(D29/D72)*100</f>
        <v>71.19205298013244</v>
      </c>
      <c r="H29" s="26">
        <v>0</v>
      </c>
      <c r="I29" s="32">
        <f>H29/D29*100</f>
        <v>0</v>
      </c>
    </row>
    <row r="30" spans="1:8" ht="12.75" customHeight="1">
      <c r="A30" s="29" t="s">
        <v>67</v>
      </c>
      <c r="B30" s="25" t="s">
        <v>68</v>
      </c>
      <c r="C30" s="26">
        <v>0</v>
      </c>
      <c r="D30" s="26">
        <v>0</v>
      </c>
      <c r="E30" s="26">
        <v>0</v>
      </c>
      <c r="F30" s="31">
        <f>(D30/(D40+D66))*100</f>
        <v>0</v>
      </c>
      <c r="G30" s="32">
        <f>(D30/D72)*100</f>
        <v>0</v>
      </c>
      <c r="H30" s="26">
        <v>0</v>
      </c>
    </row>
    <row r="31" spans="1:8" ht="12" customHeight="1">
      <c r="A31" s="29" t="s">
        <v>69</v>
      </c>
      <c r="B31" s="26" t="s">
        <v>70</v>
      </c>
      <c r="C31" s="26">
        <v>0</v>
      </c>
      <c r="D31" s="26">
        <v>0</v>
      </c>
      <c r="E31" s="26">
        <v>0</v>
      </c>
      <c r="F31" s="31">
        <f>(D31/(D40+D66)*100)</f>
        <v>0</v>
      </c>
      <c r="G31" s="32">
        <f>(D31/D72)*100</f>
        <v>0</v>
      </c>
      <c r="H31" s="26">
        <v>0</v>
      </c>
    </row>
    <row r="32" spans="1:9" s="34" customFormat="1" ht="11.25" customHeight="1">
      <c r="A32" s="35"/>
      <c r="B32" s="36" t="s">
        <v>71</v>
      </c>
      <c r="C32" s="36">
        <f aca="true" t="shared" si="0" ref="C32:H32">SUM(C27:C31)</f>
        <v>1</v>
      </c>
      <c r="D32" s="36">
        <f t="shared" si="0"/>
        <v>6450000</v>
      </c>
      <c r="E32" s="37">
        <f t="shared" si="0"/>
        <v>6450000</v>
      </c>
      <c r="F32" s="38">
        <f t="shared" si="0"/>
        <v>71.19205298013244</v>
      </c>
      <c r="G32" s="36">
        <f t="shared" si="0"/>
        <v>71.19205298013244</v>
      </c>
      <c r="H32" s="38">
        <f t="shared" si="0"/>
        <v>0</v>
      </c>
      <c r="I32" s="38">
        <f>IF(ISERROR(H32/D32*100),0,H32/D32*100)</f>
        <v>0</v>
      </c>
    </row>
    <row r="33" spans="1:9" s="34" customFormat="1" ht="12" customHeight="1">
      <c r="A33" s="27" t="s">
        <v>72</v>
      </c>
      <c r="B33" s="27" t="s">
        <v>73</v>
      </c>
      <c r="C33" s="39"/>
      <c r="D33" s="40"/>
      <c r="E33" s="40"/>
      <c r="F33" s="41"/>
      <c r="G33" s="41"/>
      <c r="H33" s="41"/>
      <c r="I33" s="41"/>
    </row>
    <row r="34" spans="1:8" ht="24" customHeight="1">
      <c r="A34" s="29" t="s">
        <v>61</v>
      </c>
      <c r="B34" s="30" t="s">
        <v>74</v>
      </c>
      <c r="C34" s="26">
        <v>0</v>
      </c>
      <c r="D34" s="26">
        <v>0</v>
      </c>
      <c r="E34" s="26">
        <v>0</v>
      </c>
      <c r="F34" s="31">
        <f>(D34/(D40+D66))*100</f>
        <v>0</v>
      </c>
      <c r="G34" s="32">
        <f>(D34/D72)*100</f>
        <v>0</v>
      </c>
      <c r="H34" s="26">
        <v>0</v>
      </c>
    </row>
    <row r="35" spans="1:8" ht="13.5" customHeight="1">
      <c r="A35" s="29" t="s">
        <v>63</v>
      </c>
      <c r="B35" s="25" t="s">
        <v>66</v>
      </c>
      <c r="C35" s="26">
        <v>0</v>
      </c>
      <c r="D35" s="26">
        <v>0</v>
      </c>
      <c r="E35" s="26">
        <v>0</v>
      </c>
      <c r="F35" s="31">
        <f>(D35/(D40+D66))*100</f>
        <v>0</v>
      </c>
      <c r="G35" s="32">
        <f>(D35/D72)*100</f>
        <v>0</v>
      </c>
      <c r="H35" s="26">
        <v>0</v>
      </c>
    </row>
    <row r="36" spans="1:8" ht="13.5" customHeight="1">
      <c r="A36" s="29" t="s">
        <v>65</v>
      </c>
      <c r="B36" s="26" t="s">
        <v>75</v>
      </c>
      <c r="C36" s="26">
        <v>0</v>
      </c>
      <c r="D36" s="26">
        <v>0</v>
      </c>
      <c r="E36" s="26">
        <v>0</v>
      </c>
      <c r="F36" s="31">
        <f>(D36/(D40+D66))*100</f>
        <v>0</v>
      </c>
      <c r="G36" s="32">
        <f>(D36/D72)*100</f>
        <v>0</v>
      </c>
      <c r="H36" s="26">
        <v>0</v>
      </c>
    </row>
    <row r="37" spans="1:8" ht="13.5" customHeight="1">
      <c r="A37" s="29" t="s">
        <v>67</v>
      </c>
      <c r="B37" s="26" t="s">
        <v>76</v>
      </c>
      <c r="C37" s="26">
        <v>0</v>
      </c>
      <c r="D37" s="26">
        <v>0</v>
      </c>
      <c r="E37" s="26">
        <v>0</v>
      </c>
      <c r="F37" s="31">
        <f>(D37/(D40+D66))*100</f>
        <v>0</v>
      </c>
      <c r="G37" s="32">
        <f>(D37/D72)*100</f>
        <v>0</v>
      </c>
      <c r="H37" s="26">
        <v>0</v>
      </c>
    </row>
    <row r="38" spans="1:8" ht="13.5" customHeight="1">
      <c r="A38" s="29" t="s">
        <v>69</v>
      </c>
      <c r="B38" s="28" t="s">
        <v>70</v>
      </c>
      <c r="C38" s="26">
        <v>0</v>
      </c>
      <c r="D38" s="26">
        <v>0</v>
      </c>
      <c r="E38" s="26">
        <v>0</v>
      </c>
      <c r="F38" s="31">
        <f>(D38/(D40+D66))*100</f>
        <v>0</v>
      </c>
      <c r="G38" s="32">
        <f>(D38/D72)*100</f>
        <v>0</v>
      </c>
      <c r="H38" s="26">
        <v>0</v>
      </c>
    </row>
    <row r="39" spans="1:9" s="34" customFormat="1" ht="13.5" customHeight="1">
      <c r="A39" s="42"/>
      <c r="B39" s="36" t="s">
        <v>77</v>
      </c>
      <c r="C39" s="43">
        <f aca="true" t="shared" si="1" ref="C39:H39">SUM(C34:C38)</f>
        <v>0</v>
      </c>
      <c r="D39" s="43">
        <f t="shared" si="1"/>
        <v>0</v>
      </c>
      <c r="E39" s="43">
        <f t="shared" si="1"/>
        <v>0</v>
      </c>
      <c r="F39" s="38">
        <f t="shared" si="1"/>
        <v>0</v>
      </c>
      <c r="G39" s="38">
        <f t="shared" si="1"/>
        <v>0</v>
      </c>
      <c r="H39" s="43">
        <f t="shared" si="1"/>
        <v>0</v>
      </c>
      <c r="I39" s="38">
        <f>IF(ISERROR(H39/D39*100),0,H39/D39*100)</f>
        <v>0</v>
      </c>
    </row>
    <row r="40" spans="1:9" s="34" customFormat="1" ht="28.5" customHeight="1">
      <c r="A40" s="44"/>
      <c r="B40" s="45" t="s">
        <v>78</v>
      </c>
      <c r="C40" s="43">
        <f aca="true" t="shared" si="2" ref="C40:H40">(C32+C39)</f>
        <v>1</v>
      </c>
      <c r="D40" s="43">
        <f t="shared" si="2"/>
        <v>6450000</v>
      </c>
      <c r="E40" s="43">
        <f t="shared" si="2"/>
        <v>6450000</v>
      </c>
      <c r="F40" s="38">
        <f t="shared" si="2"/>
        <v>71.19205298013244</v>
      </c>
      <c r="G40" s="38">
        <f t="shared" si="2"/>
        <v>71.19205298013244</v>
      </c>
      <c r="H40" s="43">
        <f t="shared" si="2"/>
        <v>0</v>
      </c>
      <c r="I40" s="38">
        <f>IF(ISERROR(H40/D40*100),0,H40/D40*100)</f>
        <v>0</v>
      </c>
    </row>
    <row r="41" spans="1:9" ht="13.5" customHeight="1">
      <c r="A41" s="46" t="s">
        <v>79</v>
      </c>
      <c r="B41" s="47" t="s">
        <v>80</v>
      </c>
      <c r="C41" s="48"/>
      <c r="D41" s="49"/>
      <c r="E41" s="49"/>
      <c r="F41" s="32"/>
      <c r="G41" s="32"/>
      <c r="H41" s="32"/>
      <c r="I41" s="32"/>
    </row>
    <row r="42" spans="1:9" s="34" customFormat="1" ht="12.75" customHeight="1">
      <c r="A42" s="27" t="s">
        <v>59</v>
      </c>
      <c r="B42" s="27" t="s">
        <v>75</v>
      </c>
      <c r="C42" s="50"/>
      <c r="D42" s="51"/>
      <c r="E42" s="51"/>
      <c r="F42" s="52"/>
      <c r="G42" s="53"/>
      <c r="H42" s="52"/>
      <c r="I42" s="53"/>
    </row>
    <row r="43" spans="1:9" ht="12.75" customHeight="1">
      <c r="A43" s="29" t="s">
        <v>61</v>
      </c>
      <c r="B43" s="26" t="s">
        <v>81</v>
      </c>
      <c r="C43" s="48">
        <v>2</v>
      </c>
      <c r="D43" s="48">
        <v>305700</v>
      </c>
      <c r="E43" s="48">
        <v>300000</v>
      </c>
      <c r="F43" s="49">
        <f>(D43/(D40+D66))*100</f>
        <v>3.3741721854304636</v>
      </c>
      <c r="G43" s="32">
        <f>(D43/D72)*100</f>
        <v>3.3741721854304636</v>
      </c>
      <c r="H43" s="24"/>
      <c r="I43" s="32"/>
    </row>
    <row r="44" spans="1:9" ht="12.75" customHeight="1">
      <c r="A44" s="29" t="s">
        <v>63</v>
      </c>
      <c r="B44" s="26" t="s">
        <v>68</v>
      </c>
      <c r="C44" s="48">
        <v>0</v>
      </c>
      <c r="D44" s="48">
        <v>0</v>
      </c>
      <c r="E44" s="48">
        <v>0</v>
      </c>
      <c r="F44" s="49">
        <f>(D44/(D40+D66))*100</f>
        <v>0</v>
      </c>
      <c r="G44" s="32">
        <f>(D44/D72)*100</f>
        <v>0</v>
      </c>
      <c r="H44" s="24"/>
      <c r="I44" s="32"/>
    </row>
    <row r="45" spans="1:9" ht="12.75" customHeight="1">
      <c r="A45" s="29" t="s">
        <v>65</v>
      </c>
      <c r="B45" s="26" t="s">
        <v>64</v>
      </c>
      <c r="C45" s="48">
        <v>0</v>
      </c>
      <c r="D45" s="48">
        <v>0</v>
      </c>
      <c r="E45" s="48">
        <v>0</v>
      </c>
      <c r="F45" s="49">
        <f>(D45/(D40+D66))*100</f>
        <v>0</v>
      </c>
      <c r="G45" s="32">
        <f>(D45/D72)*100</f>
        <v>0</v>
      </c>
      <c r="H45" s="24"/>
      <c r="I45" s="32"/>
    </row>
    <row r="46" spans="1:9" ht="12.75" customHeight="1">
      <c r="A46" s="29" t="s">
        <v>67</v>
      </c>
      <c r="B46" s="26" t="s">
        <v>82</v>
      </c>
      <c r="C46" s="48">
        <v>0</v>
      </c>
      <c r="D46" s="48">
        <v>0</v>
      </c>
      <c r="E46" s="48">
        <v>0</v>
      </c>
      <c r="F46" s="49">
        <f>(D46/(D40+D66))*100</f>
        <v>0</v>
      </c>
      <c r="G46" s="32">
        <f>(D46/D72)*100</f>
        <v>0</v>
      </c>
      <c r="H46" s="24"/>
      <c r="I46" s="32"/>
    </row>
    <row r="47" spans="1:9" ht="12.75" customHeight="1">
      <c r="A47" s="29" t="s">
        <v>69</v>
      </c>
      <c r="B47" s="26" t="s">
        <v>83</v>
      </c>
      <c r="C47" s="48">
        <v>0</v>
      </c>
      <c r="D47" s="48">
        <v>0</v>
      </c>
      <c r="E47" s="48">
        <v>0</v>
      </c>
      <c r="F47" s="49">
        <f>(D47/(D40+D66))*100</f>
        <v>0</v>
      </c>
      <c r="G47" s="32">
        <f>(D47/D72)*100</f>
        <v>0</v>
      </c>
      <c r="H47" s="24"/>
      <c r="I47" s="32"/>
    </row>
    <row r="48" spans="1:9" ht="12.75" customHeight="1">
      <c r="A48" s="29" t="s">
        <v>84</v>
      </c>
      <c r="B48" s="26" t="s">
        <v>85</v>
      </c>
      <c r="C48" s="48">
        <v>0</v>
      </c>
      <c r="D48" s="48">
        <v>0</v>
      </c>
      <c r="E48" s="48">
        <v>0</v>
      </c>
      <c r="F48" s="49">
        <f>(D48/(D40+D66))*100</f>
        <v>0</v>
      </c>
      <c r="G48" s="32">
        <f>(D48/D72)*100</f>
        <v>0</v>
      </c>
      <c r="H48" s="24"/>
      <c r="I48" s="32"/>
    </row>
    <row r="49" spans="1:9" ht="12.75" customHeight="1">
      <c r="A49" s="29" t="s">
        <v>86</v>
      </c>
      <c r="B49" s="26" t="s">
        <v>87</v>
      </c>
      <c r="C49" s="48">
        <v>0</v>
      </c>
      <c r="D49" s="48">
        <v>0</v>
      </c>
      <c r="E49" s="48">
        <v>0</v>
      </c>
      <c r="F49" s="49">
        <f>(D49/(D40+D66))*100</f>
        <v>0</v>
      </c>
      <c r="G49" s="32">
        <f>(D49/D72)*100</f>
        <v>0</v>
      </c>
      <c r="H49" s="24"/>
      <c r="I49" s="32"/>
    </row>
    <row r="50" spans="1:9" ht="12.75" customHeight="1">
      <c r="A50" s="29" t="s">
        <v>88</v>
      </c>
      <c r="B50" s="26" t="s">
        <v>76</v>
      </c>
      <c r="C50" s="48">
        <v>0</v>
      </c>
      <c r="D50" s="48">
        <v>0</v>
      </c>
      <c r="E50" s="48">
        <v>0</v>
      </c>
      <c r="F50" s="49">
        <f>(D50/(D40+D66))*100</f>
        <v>0</v>
      </c>
      <c r="G50" s="32">
        <f>(D50/D72)*100</f>
        <v>0</v>
      </c>
      <c r="H50" s="24"/>
      <c r="I50" s="32"/>
    </row>
    <row r="51" spans="1:9" ht="12.75" customHeight="1">
      <c r="A51" s="29" t="s">
        <v>89</v>
      </c>
      <c r="B51" s="26" t="s">
        <v>70</v>
      </c>
      <c r="C51" s="48">
        <v>0</v>
      </c>
      <c r="D51" s="48">
        <v>0</v>
      </c>
      <c r="E51" s="48">
        <v>0</v>
      </c>
      <c r="F51" s="49">
        <f>(D51/(D40+D66))*100</f>
        <v>0</v>
      </c>
      <c r="G51" s="32">
        <f>(D51/D72)*100</f>
        <v>0</v>
      </c>
      <c r="H51" s="32"/>
      <c r="I51" s="32"/>
    </row>
    <row r="52" spans="1:9" s="34" customFormat="1" ht="12" customHeight="1">
      <c r="A52" s="44"/>
      <c r="B52" s="54" t="s">
        <v>90</v>
      </c>
      <c r="C52" s="43">
        <f>SUM(C43:C51)</f>
        <v>2</v>
      </c>
      <c r="D52" s="43">
        <f>SUM(D43:D51)</f>
        <v>305700</v>
      </c>
      <c r="E52" s="43">
        <f>SUM(E43:E51)</f>
        <v>300000</v>
      </c>
      <c r="F52" s="38">
        <f>SUM(F43:F51)</f>
        <v>3.3741721854304636</v>
      </c>
      <c r="G52" s="38">
        <f>SUM(G43:G51)</f>
        <v>3.3741721854304636</v>
      </c>
      <c r="H52" s="38"/>
      <c r="I52" s="38"/>
    </row>
    <row r="53" spans="1:9" s="34" customFormat="1" ht="14.25" customHeight="1">
      <c r="A53" s="27" t="s">
        <v>72</v>
      </c>
      <c r="B53" s="27" t="s">
        <v>91</v>
      </c>
      <c r="C53" s="39"/>
      <c r="D53" s="40"/>
      <c r="E53" s="40"/>
      <c r="F53" s="41"/>
      <c r="G53" s="41"/>
      <c r="H53" s="41"/>
      <c r="I53" s="41"/>
    </row>
    <row r="54" spans="1:9" ht="12" customHeight="1">
      <c r="A54" s="29" t="s">
        <v>61</v>
      </c>
      <c r="B54" s="28" t="s">
        <v>66</v>
      </c>
      <c r="C54" s="48">
        <v>68</v>
      </c>
      <c r="D54" s="48">
        <v>269079</v>
      </c>
      <c r="E54" s="48">
        <v>186779</v>
      </c>
      <c r="F54" s="31">
        <f>(D54/(D40+D66))*100</f>
        <v>2.9699668874172183</v>
      </c>
      <c r="G54" s="32">
        <f>(D54/D72)*100</f>
        <v>2.9699668874172183</v>
      </c>
      <c r="H54" s="24"/>
      <c r="I54" s="32"/>
    </row>
    <row r="55" spans="1:9" ht="24.75" customHeight="1">
      <c r="A55" s="55" t="s">
        <v>92</v>
      </c>
      <c r="B55" s="56" t="s">
        <v>93</v>
      </c>
      <c r="C55" s="48">
        <v>5517</v>
      </c>
      <c r="D55" s="48">
        <v>1496259</v>
      </c>
      <c r="E55" s="48">
        <v>533209</v>
      </c>
      <c r="F55" s="31">
        <f>(D55/(D40+D66))*100</f>
        <v>16.515</v>
      </c>
      <c r="G55" s="32">
        <f>(D55/D72)*100</f>
        <v>16.515</v>
      </c>
      <c r="H55" s="24"/>
      <c r="I55" s="32"/>
    </row>
    <row r="56" spans="1:9" ht="39" customHeight="1">
      <c r="A56" s="29" t="s">
        <v>94</v>
      </c>
      <c r="B56" s="56" t="s">
        <v>95</v>
      </c>
      <c r="C56" s="48">
        <v>8</v>
      </c>
      <c r="D56" s="48">
        <v>530565</v>
      </c>
      <c r="E56" s="48">
        <v>488565</v>
      </c>
      <c r="F56" s="31">
        <f>(D56/(D40+D66))*100</f>
        <v>5.856125827814569</v>
      </c>
      <c r="G56" s="32">
        <f>(D56/D72)*100</f>
        <v>5.856125827814569</v>
      </c>
      <c r="H56" s="24"/>
      <c r="I56" s="32"/>
    </row>
    <row r="57" spans="1:9" ht="12.75" customHeight="1">
      <c r="A57" s="29" t="s">
        <v>65</v>
      </c>
      <c r="B57" s="57" t="s">
        <v>76</v>
      </c>
      <c r="C57" s="23">
        <v>0</v>
      </c>
      <c r="D57" s="23">
        <v>0</v>
      </c>
      <c r="E57" s="23">
        <v>0</v>
      </c>
      <c r="F57" s="31">
        <f>(D57/(D40+D66))*100</f>
        <v>0</v>
      </c>
      <c r="G57" s="32">
        <f>(D57/D72)*100</f>
        <v>0</v>
      </c>
      <c r="H57" s="24"/>
      <c r="I57" s="32"/>
    </row>
    <row r="58" spans="1:9" ht="15" customHeight="1">
      <c r="A58" s="55" t="s">
        <v>67</v>
      </c>
      <c r="B58" s="58" t="s">
        <v>96</v>
      </c>
      <c r="C58" s="23"/>
      <c r="D58" s="24"/>
      <c r="E58" s="24"/>
      <c r="F58" s="31"/>
      <c r="G58" s="32"/>
      <c r="H58" s="31"/>
      <c r="I58" s="32"/>
    </row>
    <row r="59" spans="1:9" ht="12.75" customHeight="1">
      <c r="A59" s="29" t="s">
        <v>97</v>
      </c>
      <c r="B59" s="57" t="s">
        <v>98</v>
      </c>
      <c r="C59" s="23">
        <v>3</v>
      </c>
      <c r="D59" s="23">
        <v>7397</v>
      </c>
      <c r="E59" s="23">
        <v>6997</v>
      </c>
      <c r="F59" s="31">
        <f>(D59/(D40+D66))*100</f>
        <v>0.08164459161147904</v>
      </c>
      <c r="G59" s="32">
        <f>(D59/D72)*100</f>
        <v>0.08164459161147904</v>
      </c>
      <c r="H59" s="24"/>
      <c r="I59" s="32"/>
    </row>
    <row r="60" spans="1:9" ht="12.75" customHeight="1">
      <c r="A60" s="29" t="s">
        <v>99</v>
      </c>
      <c r="B60" s="57" t="s">
        <v>100</v>
      </c>
      <c r="C60" s="23">
        <v>3</v>
      </c>
      <c r="D60" s="23">
        <v>1000</v>
      </c>
      <c r="E60" s="23">
        <v>0</v>
      </c>
      <c r="F60" s="31">
        <f>(D60/(D40+D66))*100</f>
        <v>0.011037527593818985</v>
      </c>
      <c r="G60" s="32">
        <f>(D60/D72)*100</f>
        <v>0.011037527593818985</v>
      </c>
      <c r="H60" s="24"/>
      <c r="I60" s="32"/>
    </row>
    <row r="61" spans="1:9" ht="12.75" customHeight="1">
      <c r="A61" s="29" t="s">
        <v>101</v>
      </c>
      <c r="B61" s="57" t="s">
        <v>102</v>
      </c>
      <c r="C61" s="23">
        <v>0</v>
      </c>
      <c r="D61" s="23">
        <v>0</v>
      </c>
      <c r="E61" s="23">
        <v>0</v>
      </c>
      <c r="F61" s="31">
        <f>(D61/(D40+D66))*100</f>
        <v>0</v>
      </c>
      <c r="G61" s="32">
        <f>(D61/D72)*100</f>
        <v>0</v>
      </c>
      <c r="H61" s="24"/>
      <c r="I61" s="32"/>
    </row>
    <row r="62" spans="1:9" ht="12.75" customHeight="1">
      <c r="A62" s="29" t="s">
        <v>103</v>
      </c>
      <c r="B62" s="57" t="s">
        <v>104</v>
      </c>
      <c r="C62" s="23">
        <v>0</v>
      </c>
      <c r="D62" s="23">
        <v>0</v>
      </c>
      <c r="E62" s="23">
        <v>0</v>
      </c>
      <c r="F62" s="31">
        <f>(D62/(D40+D66))*100</f>
        <v>0</v>
      </c>
      <c r="G62" s="32">
        <f>(D62/D72)*100</f>
        <v>0</v>
      </c>
      <c r="H62" s="24"/>
      <c r="I62" s="32"/>
    </row>
    <row r="63" spans="1:9" ht="12.75" customHeight="1">
      <c r="A63" s="29" t="s">
        <v>105</v>
      </c>
      <c r="B63" s="57" t="s">
        <v>106</v>
      </c>
      <c r="C63" s="23">
        <v>0</v>
      </c>
      <c r="D63" s="23">
        <v>0</v>
      </c>
      <c r="E63" s="23">
        <v>0</v>
      </c>
      <c r="F63" s="31">
        <f>(D63/(D40+D66))*100</f>
        <v>0</v>
      </c>
      <c r="G63" s="32">
        <f>(D63/D72)*100</f>
        <v>0</v>
      </c>
      <c r="H63" s="24"/>
      <c r="I63" s="32"/>
    </row>
    <row r="64" spans="1:9" ht="12.75" customHeight="1">
      <c r="A64" s="29" t="s">
        <v>107</v>
      </c>
      <c r="B64" s="25" t="s">
        <v>108</v>
      </c>
      <c r="C64" s="23">
        <v>0</v>
      </c>
      <c r="D64" s="23">
        <v>0</v>
      </c>
      <c r="E64" s="23">
        <v>0</v>
      </c>
      <c r="F64" s="31">
        <f>(D64/(D40+D66))*100</f>
        <v>0</v>
      </c>
      <c r="G64" s="32">
        <f>(D64/D72)*100</f>
        <v>0</v>
      </c>
      <c r="H64" s="24"/>
      <c r="I64" s="32"/>
    </row>
    <row r="65" spans="1:9" s="34" customFormat="1" ht="20.25" customHeight="1">
      <c r="A65" s="44"/>
      <c r="B65" s="36" t="s">
        <v>109</v>
      </c>
      <c r="C65" s="43">
        <f>SUM(C54:C64)</f>
        <v>5599</v>
      </c>
      <c r="D65" s="43">
        <f>SUM(D54:D64)</f>
        <v>2304300</v>
      </c>
      <c r="E65" s="43">
        <f>SUM(E54:E64)</f>
        <v>1215550</v>
      </c>
      <c r="F65" s="38">
        <f>SUM(F54:F64)</f>
        <v>25.433774834437084</v>
      </c>
      <c r="G65" s="38">
        <f>SUM(G54:G64)</f>
        <v>25.433774834437084</v>
      </c>
      <c r="H65" s="38"/>
      <c r="I65" s="38"/>
    </row>
    <row r="66" spans="1:9" s="34" customFormat="1" ht="23.25" customHeight="1">
      <c r="A66" s="44"/>
      <c r="B66" s="45" t="s">
        <v>110</v>
      </c>
      <c r="C66" s="39">
        <f>SUM(C52+C65)</f>
        <v>5601</v>
      </c>
      <c r="D66" s="39">
        <f>SUM(D52+D65)</f>
        <v>2610000</v>
      </c>
      <c r="E66" s="39">
        <f>SUM(E52+E65)</f>
        <v>1515550</v>
      </c>
      <c r="F66" s="41">
        <f>SUM(F52+F65)</f>
        <v>28.807947019867548</v>
      </c>
      <c r="G66" s="41">
        <f>SUM(G52+G65)</f>
        <v>28.807947019867548</v>
      </c>
      <c r="H66" s="59" t="s">
        <v>111</v>
      </c>
      <c r="I66" s="59" t="s">
        <v>111</v>
      </c>
    </row>
    <row r="67" spans="1:9" s="34" customFormat="1" ht="16.5" customHeight="1">
      <c r="A67" s="60"/>
      <c r="B67" s="61" t="s">
        <v>112</v>
      </c>
      <c r="C67" s="62">
        <f>(C40+C66)</f>
        <v>5602</v>
      </c>
      <c r="D67" s="62">
        <f>(D40+D66)</f>
        <v>9060000</v>
      </c>
      <c r="E67" s="62">
        <f>(E40+E66)</f>
        <v>7965550</v>
      </c>
      <c r="F67" s="63">
        <f>SUM(F66+F40)</f>
        <v>100</v>
      </c>
      <c r="G67" s="63">
        <f>SUM(G66+G40)</f>
        <v>100</v>
      </c>
      <c r="H67" s="63"/>
      <c r="I67" s="63"/>
    </row>
    <row r="68" spans="1:9" ht="34.5" customHeight="1">
      <c r="A68" s="29" t="s">
        <v>113</v>
      </c>
      <c r="B68" s="64" t="s">
        <v>114</v>
      </c>
      <c r="C68" s="48"/>
      <c r="D68" s="49"/>
      <c r="E68" s="49"/>
      <c r="F68" s="65"/>
      <c r="G68" s="66"/>
      <c r="H68" s="51"/>
      <c r="I68" s="32"/>
    </row>
    <row r="69" spans="1:9" ht="12" customHeight="1">
      <c r="A69" s="29" t="s">
        <v>97</v>
      </c>
      <c r="B69" s="64" t="s">
        <v>115</v>
      </c>
      <c r="C69" s="48">
        <v>0</v>
      </c>
      <c r="D69" s="48">
        <v>0</v>
      </c>
      <c r="E69" s="48">
        <v>0</v>
      </c>
      <c r="F69" s="67" t="s">
        <v>116</v>
      </c>
      <c r="G69" s="32">
        <f>(D69/D72)*100</f>
        <v>0</v>
      </c>
      <c r="H69" s="59" t="s">
        <v>111</v>
      </c>
      <c r="I69" s="59" t="s">
        <v>111</v>
      </c>
    </row>
    <row r="70" spans="1:9" ht="12" customHeight="1">
      <c r="A70" s="29" t="s">
        <v>99</v>
      </c>
      <c r="B70" s="64" t="s">
        <v>117</v>
      </c>
      <c r="C70" s="48">
        <v>0</v>
      </c>
      <c r="D70" s="48">
        <v>0</v>
      </c>
      <c r="E70" s="48">
        <v>0</v>
      </c>
      <c r="F70" s="67" t="s">
        <v>116</v>
      </c>
      <c r="G70" s="32">
        <f>(D70/D72)*100</f>
        <v>0</v>
      </c>
      <c r="H70" s="59" t="s">
        <v>111</v>
      </c>
      <c r="I70" s="59" t="s">
        <v>111</v>
      </c>
    </row>
    <row r="71" spans="1:9" ht="34.5" customHeight="1">
      <c r="A71" s="44"/>
      <c r="B71" s="64" t="s">
        <v>118</v>
      </c>
      <c r="C71" s="39">
        <f>SUM(C69:C70)</f>
        <v>0</v>
      </c>
      <c r="D71" s="39">
        <f>SUM(D69:D70)</f>
        <v>0</v>
      </c>
      <c r="E71" s="39">
        <f>SUM(E69:E70)</f>
        <v>0</v>
      </c>
      <c r="F71" s="41">
        <f>SUM(F69:F70)</f>
        <v>0</v>
      </c>
      <c r="G71" s="41">
        <f>SUM(G69:G70)</f>
        <v>0</v>
      </c>
      <c r="H71" s="59" t="s">
        <v>111</v>
      </c>
      <c r="I71" s="59" t="s">
        <v>111</v>
      </c>
    </row>
    <row r="72" spans="1:9" ht="12" customHeight="1">
      <c r="A72" s="39"/>
      <c r="B72" s="39" t="s">
        <v>119</v>
      </c>
      <c r="C72" s="39">
        <f>SUM(C40+C66+C71)</f>
        <v>5602</v>
      </c>
      <c r="D72" s="39">
        <f>SUM(D40+D66+D71)</f>
        <v>9060000</v>
      </c>
      <c r="E72" s="39">
        <f>SUM(E40+E66+E71)</f>
        <v>7965550</v>
      </c>
      <c r="F72" s="68" t="s">
        <v>116</v>
      </c>
      <c r="G72" s="41">
        <f>SUM(G40+G66+G71)</f>
        <v>100</v>
      </c>
      <c r="H72" s="39">
        <f>H40</f>
        <v>0</v>
      </c>
      <c r="I72" s="41">
        <f>IF(ISERROR(H72/D72*100),0,H72/D72*100)</f>
        <v>0</v>
      </c>
    </row>
    <row r="73" ht="12.75" customHeight="1"/>
    <row r="74" ht="12.75" customHeight="1"/>
    <row r="75" spans="1:7" ht="12.75" customHeight="1">
      <c r="A75" s="69" t="s">
        <v>120</v>
      </c>
      <c r="B75" s="70" t="s">
        <v>115</v>
      </c>
      <c r="F75" s="70">
        <v>6450000</v>
      </c>
      <c r="G75" s="71">
        <v>71.192</v>
      </c>
    </row>
    <row r="76" spans="1:7" ht="12.75" customHeight="1">
      <c r="A76" s="69" t="s">
        <v>121</v>
      </c>
      <c r="B76" s="70" t="s">
        <v>122</v>
      </c>
      <c r="F76" s="70">
        <v>727710</v>
      </c>
      <c r="G76" s="71">
        <v>8.032</v>
      </c>
    </row>
    <row r="77" spans="1:7" ht="12.75" customHeight="1">
      <c r="A77" s="69" t="s">
        <v>123</v>
      </c>
      <c r="B77" s="70" t="s">
        <v>124</v>
      </c>
      <c r="F77" s="70">
        <v>0</v>
      </c>
      <c r="G77" s="71">
        <v>0</v>
      </c>
    </row>
    <row r="78" spans="1:7" ht="12.75" customHeight="1">
      <c r="A78" s="69" t="s">
        <v>125</v>
      </c>
      <c r="B78" s="70" t="s">
        <v>126</v>
      </c>
      <c r="F78" s="70">
        <v>0</v>
      </c>
      <c r="G78" s="71">
        <v>0</v>
      </c>
    </row>
    <row r="79" spans="1:7" ht="12.75" customHeight="1">
      <c r="A79" s="69" t="s">
        <v>127</v>
      </c>
      <c r="B79" s="70" t="s">
        <v>128</v>
      </c>
      <c r="F79" s="70">
        <v>0</v>
      </c>
      <c r="G79" s="71">
        <v>0</v>
      </c>
    </row>
    <row r="80" spans="1:7" ht="12.75" customHeight="1">
      <c r="A80" s="69" t="s">
        <v>129</v>
      </c>
      <c r="B80" s="70" t="s">
        <v>130</v>
      </c>
      <c r="F80" s="70">
        <v>0</v>
      </c>
      <c r="G80" s="71">
        <v>0</v>
      </c>
    </row>
    <row r="84" ht="12" customHeight="1">
      <c r="E84" s="128"/>
    </row>
  </sheetData>
  <sheetProtection/>
  <mergeCells count="56">
    <mergeCell ref="A17:C17"/>
    <mergeCell ref="D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A10:C10"/>
    <mergeCell ref="D10:E10"/>
    <mergeCell ref="F10:G10"/>
    <mergeCell ref="H10:I10"/>
    <mergeCell ref="F6:G6"/>
    <mergeCell ref="H6:I6"/>
    <mergeCell ref="A9:C9"/>
    <mergeCell ref="D9:E9"/>
    <mergeCell ref="F9:G9"/>
    <mergeCell ref="H9:I9"/>
    <mergeCell ref="A8:C8"/>
    <mergeCell ref="D8:E8"/>
    <mergeCell ref="F8:G8"/>
    <mergeCell ref="H8:I8"/>
    <mergeCell ref="A5:C5"/>
    <mergeCell ref="D5:E5"/>
    <mergeCell ref="F5:G5"/>
    <mergeCell ref="H5:I5"/>
    <mergeCell ref="A7:C7"/>
    <mergeCell ref="D7:E7"/>
    <mergeCell ref="F7:G7"/>
    <mergeCell ref="H7:I7"/>
    <mergeCell ref="A6:C6"/>
    <mergeCell ref="D6:E6"/>
    <mergeCell ref="A2:D2"/>
    <mergeCell ref="E2:I2"/>
    <mergeCell ref="A3:D3"/>
    <mergeCell ref="E3:I3"/>
    <mergeCell ref="A4:D4"/>
    <mergeCell ref="E4:I4"/>
  </mergeCells>
  <hyperlinks>
    <hyperlink ref="A27" location="A1a!A1" display="A1a!A1"/>
    <hyperlink ref="A28" location="A1b!A1" display="A1b!A1"/>
    <hyperlink ref="A29" location="A1c!A1" display="A1c!A1"/>
    <hyperlink ref="A30" location="A1d!A1" display="A1d!A1"/>
    <hyperlink ref="A31" location="A1e!A1" display="A1e!A1"/>
    <hyperlink ref="A34" location="A2a!A1" display="A2a!A1"/>
    <hyperlink ref="A35" location="A2b!A1" display="A2b!A1"/>
    <hyperlink ref="A36" location="A2c!A1" display="A2c!A1"/>
    <hyperlink ref="A37" location="A2d!A1" display="A2d!A1"/>
    <hyperlink ref="A38" location="A2e!A1" display="A2e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1" location="B1i!A1" display="B1i!A1"/>
    <hyperlink ref="A54" location="B2a!A1" display="B2a!A1"/>
    <hyperlink ref="A56" location="B2b!A1" display="B2b!A1"/>
    <hyperlink ref="A57" location="'B2c'!A1" display="'B2c'!A1"/>
    <hyperlink ref="A59" location="'2d1'!A1" display="'2d1'!A1"/>
    <hyperlink ref="A60" location="'2d2'!A1" display="'2d2'!A1"/>
    <hyperlink ref="A61" location="'2d3'!A1" display="'2d3'!A1"/>
    <hyperlink ref="A62" location="'2d4'!A1" display="'2d4'!A1"/>
    <hyperlink ref="A63" location="'2d5'!A1" display="'2d5'!A1"/>
    <hyperlink ref="A64" location="'2d6'!A1" display="'2d6'!A1"/>
    <hyperlink ref="A69" location="'DRHolding'!A1" display="'DRHolding'!A1"/>
    <hyperlink ref="A70" location="'C2'!A1" display="'C2'!A1"/>
    <hyperlink ref="A75" location="'Pro And Pro Group'!A1" display="'Pro And Pro Group'!A1"/>
    <hyperlink ref="A76" location="'Public Group-1C1'!A1" display="'Public Group-1C1'!A1"/>
    <hyperlink ref="A77" location="'Public Group-1C2'!A1" display="'Public Group-1C2'!A1"/>
    <hyperlink ref="A78" location="'DRDetails'!A1" display="'DRDetails'!A1"/>
    <hyperlink ref="A79" location="'DRHolding'!A1" display="'DRHolding'!A1"/>
    <hyperlink ref="A80" location="'Locked-in Shares'!A1" display="'Locked-in Shares'!A1"/>
  </hyperlinks>
  <printOptions/>
  <pageMargins left="0.28" right="0.3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100" t="s">
        <v>154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100" t="s">
        <v>154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155</v>
      </c>
      <c r="E2" s="87"/>
      <c r="F2" s="88"/>
      <c r="G2" s="87"/>
      <c r="H2" s="89"/>
    </row>
    <row r="3" spans="1:8" s="86" customFormat="1" ht="12.75" customHeight="1">
      <c r="A3" s="160" t="s">
        <v>81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98" t="s">
        <v>59</v>
      </c>
      <c r="B6" s="98" t="s">
        <v>156</v>
      </c>
      <c r="C6" s="98" t="s">
        <v>157</v>
      </c>
      <c r="D6" s="98" t="s">
        <v>158</v>
      </c>
      <c r="E6" s="98">
        <v>300000</v>
      </c>
      <c r="F6" s="99">
        <v>3.311</v>
      </c>
      <c r="G6" s="98">
        <v>1</v>
      </c>
      <c r="H6" s="98" t="s">
        <v>159</v>
      </c>
    </row>
    <row r="7" spans="1:8" ht="11.25" customHeight="1">
      <c r="A7" s="98" t="s">
        <v>72</v>
      </c>
      <c r="B7" s="98" t="s">
        <v>133</v>
      </c>
      <c r="C7" s="98" t="s">
        <v>160</v>
      </c>
      <c r="D7" s="98" t="s">
        <v>161</v>
      </c>
      <c r="E7" s="98">
        <v>5700</v>
      </c>
      <c r="F7" s="99">
        <v>0.063</v>
      </c>
      <c r="G7" s="98">
        <v>1</v>
      </c>
      <c r="H7" s="98" t="s">
        <v>133</v>
      </c>
    </row>
    <row r="8" spans="1:8" ht="11.25" customHeight="1">
      <c r="A8" s="3"/>
      <c r="B8" s="3"/>
      <c r="C8" s="3"/>
      <c r="D8" s="3" t="s">
        <v>142</v>
      </c>
      <c r="E8" s="3">
        <f>SUM(E6:E7)</f>
        <v>305700</v>
      </c>
      <c r="F8" s="3">
        <f>SUM(F6:F7)</f>
        <v>3.374</v>
      </c>
      <c r="G8" s="3">
        <f>SUM(G6:G7)</f>
        <v>2</v>
      </c>
      <c r="H8" s="3"/>
    </row>
    <row r="11" spans="1:8" ht="11.25" customHeight="1">
      <c r="A11" s="98" t="s">
        <v>59</v>
      </c>
      <c r="B11" s="98" t="s">
        <v>133</v>
      </c>
      <c r="C11" s="98" t="s">
        <v>160</v>
      </c>
      <c r="D11" s="98" t="s">
        <v>161</v>
      </c>
      <c r="E11" s="98">
        <v>5700</v>
      </c>
      <c r="F11" s="99">
        <v>0.063</v>
      </c>
      <c r="G11" s="98">
        <v>1</v>
      </c>
      <c r="H11" s="98" t="s">
        <v>133</v>
      </c>
    </row>
    <row r="12" spans="1:8" ht="11.25" customHeight="1">
      <c r="A12" s="98" t="s">
        <v>72</v>
      </c>
      <c r="B12" s="98" t="s">
        <v>156</v>
      </c>
      <c r="C12" s="98" t="s">
        <v>157</v>
      </c>
      <c r="D12" s="98" t="s">
        <v>158</v>
      </c>
      <c r="E12" s="98">
        <v>300000</v>
      </c>
      <c r="F12" s="99">
        <v>3.311</v>
      </c>
      <c r="G12" s="98">
        <v>1</v>
      </c>
      <c r="H12" s="98" t="s">
        <v>159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3" customWidth="1"/>
    <col min="2" max="2" width="7.421875" style="73" bestFit="1" customWidth="1"/>
    <col min="3" max="3" width="8.57421875" style="73" bestFit="1" customWidth="1"/>
    <col min="4" max="4" width="16.7109375" style="74" customWidth="1"/>
    <col min="5" max="5" width="25.8515625" style="73" customWidth="1"/>
    <col min="6" max="6" width="9.7109375" style="73" customWidth="1"/>
    <col min="7" max="7" width="8.7109375" style="73" customWidth="1"/>
    <col min="8" max="8" width="11.421875" style="73" customWidth="1"/>
    <col min="9" max="16384" width="9.140625" style="73" customWidth="1"/>
  </cols>
  <sheetData>
    <row r="1" s="86" customFormat="1" ht="12.75" customHeight="1">
      <c r="D1" s="69" t="s">
        <v>131</v>
      </c>
    </row>
    <row r="2" spans="1:4" s="86" customFormat="1" ht="12.75" customHeight="1">
      <c r="A2" s="2" t="s">
        <v>162</v>
      </c>
      <c r="D2" s="87"/>
    </row>
    <row r="3" spans="1:6" s="86" customFormat="1" ht="12.75" customHeight="1">
      <c r="A3" s="160" t="s">
        <v>133</v>
      </c>
      <c r="B3" s="160"/>
      <c r="C3" s="160"/>
      <c r="D3" s="160"/>
      <c r="E3" s="160"/>
      <c r="F3" s="160"/>
    </row>
    <row r="4" s="86" customFormat="1" ht="12.75" customHeight="1">
      <c r="D4" s="87"/>
    </row>
    <row r="5" spans="1:8" s="86" customFormat="1" ht="30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163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164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3" customWidth="1"/>
    <col min="2" max="2" width="7.421875" style="73" bestFit="1" customWidth="1"/>
    <col min="3" max="3" width="8.57421875" style="73" bestFit="1" customWidth="1"/>
    <col min="4" max="4" width="16.7109375" style="74" customWidth="1"/>
    <col min="5" max="5" width="25.8515625" style="73" customWidth="1"/>
    <col min="6" max="6" width="9.7109375" style="73" customWidth="1"/>
    <col min="7" max="7" width="8.7109375" style="73" customWidth="1"/>
    <col min="8" max="8" width="11.421875" style="73" customWidth="1"/>
    <col min="9" max="16384" width="9.140625" style="73" customWidth="1"/>
  </cols>
  <sheetData>
    <row r="1" s="86" customFormat="1" ht="12.75" customHeight="1">
      <c r="D1" s="69" t="s">
        <v>131</v>
      </c>
    </row>
    <row r="2" spans="1:4" s="86" customFormat="1" ht="12.75" customHeight="1">
      <c r="A2" s="2" t="s">
        <v>165</v>
      </c>
      <c r="D2" s="87"/>
    </row>
    <row r="3" spans="1:6" s="86" customFormat="1" ht="12.75" customHeight="1">
      <c r="A3" s="160" t="s">
        <v>133</v>
      </c>
      <c r="B3" s="160"/>
      <c r="C3" s="160"/>
      <c r="D3" s="160"/>
      <c r="E3" s="160"/>
      <c r="F3" s="160"/>
    </row>
    <row r="4" s="86" customFormat="1" ht="12.75" customHeight="1">
      <c r="D4" s="87"/>
    </row>
    <row r="5" spans="1:8" s="86" customFormat="1" ht="30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166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167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168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2" customWidth="1"/>
  </cols>
  <sheetData>
    <row r="1" spans="4:8" s="1" customFormat="1" ht="12.75" customHeight="1">
      <c r="D1" s="80" t="s">
        <v>131</v>
      </c>
      <c r="E1" s="79"/>
      <c r="F1" s="81"/>
      <c r="G1" s="78"/>
      <c r="H1" s="79"/>
    </row>
    <row r="2" spans="1:8" s="2" customFormat="1" ht="12.75" customHeight="1">
      <c r="A2" s="160" t="s">
        <v>132</v>
      </c>
      <c r="B2" s="160"/>
      <c r="C2" s="160"/>
      <c r="D2" s="160"/>
      <c r="E2" s="160"/>
      <c r="F2" s="160"/>
      <c r="G2" s="82"/>
      <c r="H2" s="83"/>
    </row>
    <row r="3" spans="1:8" s="2" customFormat="1" ht="12.75" customHeight="1">
      <c r="A3" s="160" t="s">
        <v>133</v>
      </c>
      <c r="B3" s="160"/>
      <c r="C3" s="160"/>
      <c r="D3" s="160"/>
      <c r="E3" s="160"/>
      <c r="F3" s="160"/>
      <c r="G3" s="82"/>
      <c r="H3" s="83"/>
    </row>
    <row r="4" spans="5:8" s="2" customFormat="1" ht="12.75" customHeight="1">
      <c r="E4" s="83"/>
      <c r="F4" s="85"/>
      <c r="G4" s="82"/>
      <c r="H4" s="83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2">
    <mergeCell ref="A2:F2"/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168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169</v>
      </c>
      <c r="E2" s="87"/>
      <c r="F2" s="88"/>
      <c r="G2" s="87"/>
      <c r="H2" s="89"/>
    </row>
    <row r="3" spans="1:8" s="86" customFormat="1" ht="12.75" customHeight="1">
      <c r="A3" s="160" t="s">
        <v>66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98" t="s">
        <v>59</v>
      </c>
      <c r="B6" s="98" t="s">
        <v>170</v>
      </c>
      <c r="C6" s="98" t="s">
        <v>171</v>
      </c>
      <c r="D6" s="98" t="s">
        <v>172</v>
      </c>
      <c r="E6" s="98">
        <v>68600</v>
      </c>
      <c r="F6" s="99">
        <v>0.757</v>
      </c>
      <c r="G6" s="98">
        <v>2</v>
      </c>
      <c r="H6" s="98" t="s">
        <v>173</v>
      </c>
    </row>
    <row r="7" spans="1:8" ht="11.25" customHeight="1">
      <c r="A7" s="98" t="s">
        <v>72</v>
      </c>
      <c r="B7" s="98" t="s">
        <v>133</v>
      </c>
      <c r="C7" s="98" t="s">
        <v>174</v>
      </c>
      <c r="D7" s="98" t="s">
        <v>175</v>
      </c>
      <c r="E7" s="98">
        <v>47200</v>
      </c>
      <c r="F7" s="99">
        <v>0.521</v>
      </c>
      <c r="G7" s="98">
        <v>1</v>
      </c>
      <c r="H7" s="98" t="s">
        <v>133</v>
      </c>
    </row>
    <row r="8" spans="1:8" ht="11.25" customHeight="1">
      <c r="A8" s="98" t="s">
        <v>176</v>
      </c>
      <c r="B8" s="98" t="s">
        <v>177</v>
      </c>
      <c r="C8" s="98" t="s">
        <v>178</v>
      </c>
      <c r="D8" s="98" t="s">
        <v>179</v>
      </c>
      <c r="E8" s="98">
        <v>25000</v>
      </c>
      <c r="F8" s="99">
        <v>0.276</v>
      </c>
      <c r="G8" s="98">
        <v>1</v>
      </c>
      <c r="H8" s="98" t="s">
        <v>180</v>
      </c>
    </row>
    <row r="9" spans="1:8" ht="11.25" customHeight="1">
      <c r="A9" s="98" t="s">
        <v>181</v>
      </c>
      <c r="B9" s="98" t="s">
        <v>182</v>
      </c>
      <c r="C9" s="98" t="s">
        <v>183</v>
      </c>
      <c r="D9" s="98" t="s">
        <v>184</v>
      </c>
      <c r="E9" s="98">
        <v>18978</v>
      </c>
      <c r="F9" s="99">
        <v>0.209</v>
      </c>
      <c r="G9" s="98">
        <v>1</v>
      </c>
      <c r="H9" s="98" t="s">
        <v>185</v>
      </c>
    </row>
    <row r="10" spans="1:8" ht="11.25" customHeight="1">
      <c r="A10" s="98" t="s">
        <v>186</v>
      </c>
      <c r="B10" s="98" t="s">
        <v>187</v>
      </c>
      <c r="C10" s="98" t="s">
        <v>188</v>
      </c>
      <c r="D10" s="98" t="s">
        <v>189</v>
      </c>
      <c r="E10" s="98">
        <v>18500</v>
      </c>
      <c r="F10" s="99">
        <v>0.204</v>
      </c>
      <c r="G10" s="98">
        <v>1</v>
      </c>
      <c r="H10" s="98" t="s">
        <v>190</v>
      </c>
    </row>
    <row r="11" spans="1:8" ht="11.25" customHeight="1">
      <c r="A11" s="98" t="s">
        <v>191</v>
      </c>
      <c r="B11" s="98" t="s">
        <v>192</v>
      </c>
      <c r="C11" s="98" t="s">
        <v>193</v>
      </c>
      <c r="D11" s="98" t="s">
        <v>194</v>
      </c>
      <c r="E11" s="98">
        <v>18000</v>
      </c>
      <c r="F11" s="99">
        <v>0.199</v>
      </c>
      <c r="G11" s="98">
        <v>1</v>
      </c>
      <c r="H11" s="98" t="s">
        <v>195</v>
      </c>
    </row>
    <row r="12" spans="1:8" ht="11.25" customHeight="1">
      <c r="A12" s="98" t="s">
        <v>196</v>
      </c>
      <c r="B12" s="98" t="s">
        <v>197</v>
      </c>
      <c r="C12" s="98" t="s">
        <v>198</v>
      </c>
      <c r="D12" s="98" t="s">
        <v>199</v>
      </c>
      <c r="E12" s="98">
        <v>9050</v>
      </c>
      <c r="F12" s="99">
        <v>0.1</v>
      </c>
      <c r="G12" s="98">
        <v>1</v>
      </c>
      <c r="H12" s="98" t="s">
        <v>200</v>
      </c>
    </row>
    <row r="13" spans="1:8" ht="11.25" customHeight="1">
      <c r="A13" s="98" t="s">
        <v>201</v>
      </c>
      <c r="B13" s="98" t="s">
        <v>133</v>
      </c>
      <c r="C13" s="98" t="s">
        <v>202</v>
      </c>
      <c r="D13" s="98" t="s">
        <v>203</v>
      </c>
      <c r="E13" s="98">
        <v>7500</v>
      </c>
      <c r="F13" s="99">
        <v>0.083</v>
      </c>
      <c r="G13" s="98">
        <v>1</v>
      </c>
      <c r="H13" s="98" t="s">
        <v>133</v>
      </c>
    </row>
    <row r="14" spans="1:8" ht="11.25" customHeight="1">
      <c r="A14" s="98" t="s">
        <v>204</v>
      </c>
      <c r="B14" s="98" t="s">
        <v>205</v>
      </c>
      <c r="C14" s="98" t="s">
        <v>206</v>
      </c>
      <c r="D14" s="98" t="s">
        <v>207</v>
      </c>
      <c r="E14" s="98">
        <v>5406</v>
      </c>
      <c r="F14" s="99">
        <v>0.06</v>
      </c>
      <c r="G14" s="98">
        <v>1</v>
      </c>
      <c r="H14" s="98" t="s">
        <v>208</v>
      </c>
    </row>
    <row r="15" spans="1:8" ht="11.25" customHeight="1">
      <c r="A15" s="98" t="s">
        <v>209</v>
      </c>
      <c r="B15" s="98" t="s">
        <v>133</v>
      </c>
      <c r="C15" s="98" t="s">
        <v>210</v>
      </c>
      <c r="D15" s="98" t="s">
        <v>211</v>
      </c>
      <c r="E15" s="98">
        <v>5000</v>
      </c>
      <c r="F15" s="99">
        <v>0.055</v>
      </c>
      <c r="G15" s="98">
        <v>1</v>
      </c>
      <c r="H15" s="98" t="s">
        <v>133</v>
      </c>
    </row>
    <row r="16" spans="1:8" ht="11.25" customHeight="1">
      <c r="A16" s="98" t="s">
        <v>212</v>
      </c>
      <c r="B16" s="98" t="s">
        <v>213</v>
      </c>
      <c r="C16" s="98" t="s">
        <v>214</v>
      </c>
      <c r="D16" s="98" t="s">
        <v>215</v>
      </c>
      <c r="E16" s="98">
        <v>4700</v>
      </c>
      <c r="F16" s="99">
        <v>0.052</v>
      </c>
      <c r="G16" s="98">
        <v>1</v>
      </c>
      <c r="H16" s="98" t="s">
        <v>216</v>
      </c>
    </row>
    <row r="17" spans="1:8" ht="11.25" customHeight="1">
      <c r="A17" s="98" t="s">
        <v>217</v>
      </c>
      <c r="B17" s="98" t="s">
        <v>133</v>
      </c>
      <c r="C17" s="98" t="s">
        <v>218</v>
      </c>
      <c r="D17" s="98" t="s">
        <v>219</v>
      </c>
      <c r="E17" s="98">
        <v>4000</v>
      </c>
      <c r="F17" s="99">
        <v>0.044</v>
      </c>
      <c r="G17" s="98">
        <v>1</v>
      </c>
      <c r="H17" s="98" t="s">
        <v>133</v>
      </c>
    </row>
    <row r="18" spans="1:8" ht="11.25" customHeight="1">
      <c r="A18" s="98" t="s">
        <v>220</v>
      </c>
      <c r="B18" s="98" t="s">
        <v>170</v>
      </c>
      <c r="C18" s="98" t="s">
        <v>221</v>
      </c>
      <c r="D18" s="98" t="s">
        <v>222</v>
      </c>
      <c r="E18" s="98">
        <v>3600</v>
      </c>
      <c r="F18" s="99">
        <v>0.04</v>
      </c>
      <c r="G18" s="98">
        <v>1</v>
      </c>
      <c r="H18" s="98" t="s">
        <v>223</v>
      </c>
    </row>
    <row r="19" spans="1:8" ht="11.25" customHeight="1">
      <c r="A19" s="98" t="s">
        <v>224</v>
      </c>
      <c r="B19" s="98" t="s">
        <v>133</v>
      </c>
      <c r="C19" s="98" t="s">
        <v>225</v>
      </c>
      <c r="D19" s="98" t="s">
        <v>226</v>
      </c>
      <c r="E19" s="98">
        <v>2600</v>
      </c>
      <c r="F19" s="99">
        <v>0.029</v>
      </c>
      <c r="G19" s="98">
        <v>1</v>
      </c>
      <c r="H19" s="98" t="s">
        <v>133</v>
      </c>
    </row>
    <row r="20" spans="1:8" ht="11.25" customHeight="1">
      <c r="A20" s="98" t="s">
        <v>227</v>
      </c>
      <c r="B20" s="98" t="s">
        <v>133</v>
      </c>
      <c r="C20" s="98" t="s">
        <v>228</v>
      </c>
      <c r="D20" s="98" t="s">
        <v>229</v>
      </c>
      <c r="E20" s="98">
        <v>2500</v>
      </c>
      <c r="F20" s="99">
        <v>0.028</v>
      </c>
      <c r="G20" s="98">
        <v>1</v>
      </c>
      <c r="H20" s="98" t="s">
        <v>133</v>
      </c>
    </row>
    <row r="21" spans="1:8" ht="11.25" customHeight="1">
      <c r="A21" s="98" t="s">
        <v>230</v>
      </c>
      <c r="B21" s="98" t="s">
        <v>133</v>
      </c>
      <c r="C21" s="98" t="s">
        <v>231</v>
      </c>
      <c r="D21" s="98" t="s">
        <v>232</v>
      </c>
      <c r="E21" s="98">
        <v>2400</v>
      </c>
      <c r="F21" s="99">
        <v>0.026</v>
      </c>
      <c r="G21" s="98">
        <v>1</v>
      </c>
      <c r="H21" s="98" t="s">
        <v>133</v>
      </c>
    </row>
    <row r="22" spans="1:8" ht="11.25" customHeight="1">
      <c r="A22" s="98" t="s">
        <v>233</v>
      </c>
      <c r="B22" s="98" t="s">
        <v>133</v>
      </c>
      <c r="C22" s="98" t="s">
        <v>234</v>
      </c>
      <c r="D22" s="98" t="s">
        <v>235</v>
      </c>
      <c r="E22" s="98">
        <v>2000</v>
      </c>
      <c r="F22" s="99">
        <v>0.022</v>
      </c>
      <c r="G22" s="98">
        <v>1</v>
      </c>
      <c r="H22" s="98" t="s">
        <v>133</v>
      </c>
    </row>
    <row r="23" spans="1:8" ht="11.25" customHeight="1">
      <c r="A23" s="98" t="s">
        <v>236</v>
      </c>
      <c r="B23" s="98" t="s">
        <v>133</v>
      </c>
      <c r="C23" s="98" t="s">
        <v>237</v>
      </c>
      <c r="D23" s="98" t="s">
        <v>199</v>
      </c>
      <c r="E23" s="98">
        <v>2000</v>
      </c>
      <c r="F23" s="99">
        <v>0.022</v>
      </c>
      <c r="G23" s="98">
        <v>1</v>
      </c>
      <c r="H23" s="98" t="s">
        <v>133</v>
      </c>
    </row>
    <row r="24" spans="1:8" ht="11.25" customHeight="1">
      <c r="A24" s="98" t="s">
        <v>238</v>
      </c>
      <c r="B24" s="98" t="s">
        <v>239</v>
      </c>
      <c r="C24" s="98" t="s">
        <v>240</v>
      </c>
      <c r="D24" s="98" t="s">
        <v>241</v>
      </c>
      <c r="E24" s="98">
        <v>2000</v>
      </c>
      <c r="F24" s="99">
        <v>0.022</v>
      </c>
      <c r="G24" s="98">
        <v>1</v>
      </c>
      <c r="H24" s="98" t="s">
        <v>242</v>
      </c>
    </row>
    <row r="25" spans="1:8" ht="11.25" customHeight="1">
      <c r="A25" s="98" t="s">
        <v>243</v>
      </c>
      <c r="B25" s="98" t="s">
        <v>133</v>
      </c>
      <c r="C25" s="98" t="s">
        <v>244</v>
      </c>
      <c r="D25" s="98" t="s">
        <v>245</v>
      </c>
      <c r="E25" s="98">
        <v>1900</v>
      </c>
      <c r="F25" s="99">
        <v>0.021</v>
      </c>
      <c r="G25" s="98">
        <v>1</v>
      </c>
      <c r="H25" s="98" t="s">
        <v>133</v>
      </c>
    </row>
    <row r="26" spans="1:8" ht="11.25" customHeight="1">
      <c r="A26" s="98" t="s">
        <v>246</v>
      </c>
      <c r="B26" s="98" t="s">
        <v>239</v>
      </c>
      <c r="C26" s="98" t="s">
        <v>247</v>
      </c>
      <c r="D26" s="98" t="s">
        <v>248</v>
      </c>
      <c r="E26" s="98">
        <v>1600</v>
      </c>
      <c r="F26" s="99">
        <v>0.018</v>
      </c>
      <c r="G26" s="98">
        <v>1</v>
      </c>
      <c r="H26" s="98" t="s">
        <v>249</v>
      </c>
    </row>
    <row r="27" spans="1:8" ht="11.25" customHeight="1">
      <c r="A27" s="98" t="s">
        <v>250</v>
      </c>
      <c r="B27" s="98" t="s">
        <v>251</v>
      </c>
      <c r="C27" s="98" t="s">
        <v>252</v>
      </c>
      <c r="D27" s="98" t="s">
        <v>253</v>
      </c>
      <c r="E27" s="98">
        <v>1187</v>
      </c>
      <c r="F27" s="99">
        <v>0.013</v>
      </c>
      <c r="G27" s="98">
        <v>1</v>
      </c>
      <c r="H27" s="98" t="s">
        <v>254</v>
      </c>
    </row>
    <row r="28" spans="1:8" ht="11.25" customHeight="1">
      <c r="A28" s="98" t="s">
        <v>255</v>
      </c>
      <c r="B28" s="98" t="s">
        <v>133</v>
      </c>
      <c r="C28" s="98" t="s">
        <v>256</v>
      </c>
      <c r="D28" s="98" t="s">
        <v>257</v>
      </c>
      <c r="E28" s="98">
        <v>1100</v>
      </c>
      <c r="F28" s="99">
        <v>0.012</v>
      </c>
      <c r="G28" s="98">
        <v>1</v>
      </c>
      <c r="H28" s="98" t="s">
        <v>133</v>
      </c>
    </row>
    <row r="29" spans="1:8" ht="11.25" customHeight="1">
      <c r="A29" s="98" t="s">
        <v>258</v>
      </c>
      <c r="B29" s="98" t="s">
        <v>259</v>
      </c>
      <c r="C29" s="98" t="s">
        <v>260</v>
      </c>
      <c r="D29" s="98" t="s">
        <v>261</v>
      </c>
      <c r="E29" s="98">
        <v>1000</v>
      </c>
      <c r="F29" s="99">
        <v>0.011</v>
      </c>
      <c r="G29" s="98">
        <v>1</v>
      </c>
      <c r="H29" s="98" t="s">
        <v>262</v>
      </c>
    </row>
    <row r="30" spans="1:8" ht="11.25" customHeight="1">
      <c r="A30" s="98" t="s">
        <v>263</v>
      </c>
      <c r="B30" s="98" t="s">
        <v>264</v>
      </c>
      <c r="C30" s="98" t="s">
        <v>265</v>
      </c>
      <c r="D30" s="98" t="s">
        <v>266</v>
      </c>
      <c r="E30" s="98">
        <v>1000</v>
      </c>
      <c r="F30" s="99">
        <v>0.011</v>
      </c>
      <c r="G30" s="98">
        <v>1</v>
      </c>
      <c r="H30" s="98" t="s">
        <v>267</v>
      </c>
    </row>
    <row r="31" spans="1:8" ht="11.25" customHeight="1">
      <c r="A31" s="98" t="s">
        <v>268</v>
      </c>
      <c r="B31" s="98" t="s">
        <v>133</v>
      </c>
      <c r="C31" s="98" t="s">
        <v>269</v>
      </c>
      <c r="D31" s="98" t="s">
        <v>270</v>
      </c>
      <c r="E31" s="98">
        <v>1000</v>
      </c>
      <c r="F31" s="99">
        <v>0.011</v>
      </c>
      <c r="G31" s="98">
        <v>1</v>
      </c>
      <c r="H31" s="98" t="s">
        <v>133</v>
      </c>
    </row>
    <row r="32" spans="1:8" ht="11.25" customHeight="1">
      <c r="A32" s="98" t="s">
        <v>271</v>
      </c>
      <c r="B32" s="98" t="s">
        <v>272</v>
      </c>
      <c r="C32" s="98" t="s">
        <v>273</v>
      </c>
      <c r="D32" s="98" t="s">
        <v>274</v>
      </c>
      <c r="E32" s="98">
        <v>957</v>
      </c>
      <c r="F32" s="99">
        <v>0.011</v>
      </c>
      <c r="G32" s="98">
        <v>1</v>
      </c>
      <c r="H32" s="98" t="s">
        <v>275</v>
      </c>
    </row>
    <row r="33" spans="1:8" ht="11.25" customHeight="1">
      <c r="A33" s="98" t="s">
        <v>276</v>
      </c>
      <c r="B33" s="98" t="s">
        <v>277</v>
      </c>
      <c r="C33" s="98" t="s">
        <v>278</v>
      </c>
      <c r="D33" s="98" t="s">
        <v>279</v>
      </c>
      <c r="E33" s="98">
        <v>700</v>
      </c>
      <c r="F33" s="99">
        <v>0.008</v>
      </c>
      <c r="G33" s="98">
        <v>1</v>
      </c>
      <c r="H33" s="98" t="s">
        <v>280</v>
      </c>
    </row>
    <row r="34" spans="1:8" ht="11.25" customHeight="1">
      <c r="A34" s="98" t="s">
        <v>281</v>
      </c>
      <c r="B34" s="98" t="s">
        <v>282</v>
      </c>
      <c r="C34" s="98" t="s">
        <v>283</v>
      </c>
      <c r="D34" s="98" t="s">
        <v>284</v>
      </c>
      <c r="E34" s="98">
        <v>600</v>
      </c>
      <c r="F34" s="99">
        <v>0.007</v>
      </c>
      <c r="G34" s="98">
        <v>1</v>
      </c>
      <c r="H34" s="98" t="s">
        <v>285</v>
      </c>
    </row>
    <row r="35" spans="1:8" ht="11.25" customHeight="1">
      <c r="A35" s="98" t="s">
        <v>286</v>
      </c>
      <c r="B35" s="98" t="s">
        <v>287</v>
      </c>
      <c r="C35" s="98" t="s">
        <v>288</v>
      </c>
      <c r="D35" s="98" t="s">
        <v>289</v>
      </c>
      <c r="E35" s="98">
        <v>600</v>
      </c>
      <c r="F35" s="99">
        <v>0.007</v>
      </c>
      <c r="G35" s="98">
        <v>1</v>
      </c>
      <c r="H35" s="98" t="s">
        <v>290</v>
      </c>
    </row>
    <row r="36" spans="1:8" ht="11.25" customHeight="1">
      <c r="A36" s="98" t="s">
        <v>291</v>
      </c>
      <c r="B36" s="98" t="s">
        <v>292</v>
      </c>
      <c r="C36" s="98" t="s">
        <v>293</v>
      </c>
      <c r="D36" s="98" t="s">
        <v>294</v>
      </c>
      <c r="E36" s="98">
        <v>500</v>
      </c>
      <c r="F36" s="99">
        <v>0.006</v>
      </c>
      <c r="G36" s="98">
        <v>1</v>
      </c>
      <c r="H36" s="98" t="s">
        <v>295</v>
      </c>
    </row>
    <row r="37" spans="1:8" ht="11.25" customHeight="1">
      <c r="A37" s="98" t="s">
        <v>296</v>
      </c>
      <c r="B37" s="98" t="s">
        <v>133</v>
      </c>
      <c r="C37" s="98" t="s">
        <v>297</v>
      </c>
      <c r="D37" s="98" t="s">
        <v>298</v>
      </c>
      <c r="E37" s="98">
        <v>500</v>
      </c>
      <c r="F37" s="99">
        <v>0.006</v>
      </c>
      <c r="G37" s="98">
        <v>1</v>
      </c>
      <c r="H37" s="98" t="s">
        <v>133</v>
      </c>
    </row>
    <row r="38" spans="1:8" ht="11.25" customHeight="1">
      <c r="A38" s="98" t="s">
        <v>299</v>
      </c>
      <c r="B38" s="98" t="s">
        <v>300</v>
      </c>
      <c r="C38" s="98" t="s">
        <v>301</v>
      </c>
      <c r="D38" s="98" t="s">
        <v>302</v>
      </c>
      <c r="E38" s="98">
        <v>500</v>
      </c>
      <c r="F38" s="99">
        <v>0.006</v>
      </c>
      <c r="G38" s="98">
        <v>1</v>
      </c>
      <c r="H38" s="98" t="s">
        <v>303</v>
      </c>
    </row>
    <row r="39" spans="1:8" ht="11.25" customHeight="1">
      <c r="A39" s="98" t="s">
        <v>304</v>
      </c>
      <c r="B39" s="98" t="s">
        <v>133</v>
      </c>
      <c r="C39" s="98" t="s">
        <v>305</v>
      </c>
      <c r="D39" s="98" t="s">
        <v>306</v>
      </c>
      <c r="E39" s="98">
        <v>500</v>
      </c>
      <c r="F39" s="99">
        <v>0.006</v>
      </c>
      <c r="G39" s="98">
        <v>1</v>
      </c>
      <c r="H39" s="98" t="s">
        <v>133</v>
      </c>
    </row>
    <row r="40" spans="1:8" ht="11.25" customHeight="1">
      <c r="A40" s="98" t="s">
        <v>307</v>
      </c>
      <c r="B40" s="98" t="s">
        <v>308</v>
      </c>
      <c r="C40" s="98" t="s">
        <v>309</v>
      </c>
      <c r="D40" s="98" t="s">
        <v>310</v>
      </c>
      <c r="E40" s="98">
        <v>500</v>
      </c>
      <c r="F40" s="99">
        <v>0.006</v>
      </c>
      <c r="G40" s="98">
        <v>1</v>
      </c>
      <c r="H40" s="98" t="s">
        <v>311</v>
      </c>
    </row>
    <row r="41" spans="1:8" ht="11.25" customHeight="1">
      <c r="A41" s="98" t="s">
        <v>312</v>
      </c>
      <c r="B41" s="98" t="s">
        <v>239</v>
      </c>
      <c r="C41" s="98" t="s">
        <v>313</v>
      </c>
      <c r="D41" s="98" t="s">
        <v>314</v>
      </c>
      <c r="E41" s="98">
        <v>500</v>
      </c>
      <c r="F41" s="99">
        <v>0.006</v>
      </c>
      <c r="G41" s="98">
        <v>1</v>
      </c>
      <c r="H41" s="98" t="s">
        <v>315</v>
      </c>
    </row>
    <row r="42" spans="1:8" ht="11.25" customHeight="1">
      <c r="A42" s="98" t="s">
        <v>316</v>
      </c>
      <c r="B42" s="98" t="s">
        <v>133</v>
      </c>
      <c r="C42" s="98" t="s">
        <v>317</v>
      </c>
      <c r="D42" s="98" t="s">
        <v>318</v>
      </c>
      <c r="E42" s="98">
        <v>500</v>
      </c>
      <c r="F42" s="99">
        <v>0.006</v>
      </c>
      <c r="G42" s="98">
        <v>1</v>
      </c>
      <c r="H42" s="98" t="s">
        <v>133</v>
      </c>
    </row>
    <row r="43" spans="1:8" ht="11.25" customHeight="1">
      <c r="A43" s="98" t="s">
        <v>319</v>
      </c>
      <c r="B43" s="98" t="s">
        <v>133</v>
      </c>
      <c r="C43" s="98" t="s">
        <v>320</v>
      </c>
      <c r="D43" s="98" t="s">
        <v>321</v>
      </c>
      <c r="E43" s="98">
        <v>400</v>
      </c>
      <c r="F43" s="99">
        <v>0.004</v>
      </c>
      <c r="G43" s="98">
        <v>1</v>
      </c>
      <c r="H43" s="98" t="s">
        <v>133</v>
      </c>
    </row>
    <row r="44" spans="1:8" ht="11.25" customHeight="1">
      <c r="A44" s="98" t="s">
        <v>322</v>
      </c>
      <c r="B44" s="98" t="s">
        <v>323</v>
      </c>
      <c r="C44" s="98" t="s">
        <v>324</v>
      </c>
      <c r="D44" s="98" t="s">
        <v>325</v>
      </c>
      <c r="E44" s="98">
        <v>400</v>
      </c>
      <c r="F44" s="99">
        <v>0.004</v>
      </c>
      <c r="G44" s="98">
        <v>1</v>
      </c>
      <c r="H44" s="98" t="s">
        <v>326</v>
      </c>
    </row>
    <row r="45" spans="1:8" ht="11.25" customHeight="1">
      <c r="A45" s="98" t="s">
        <v>327</v>
      </c>
      <c r="B45" s="98" t="s">
        <v>328</v>
      </c>
      <c r="C45" s="98" t="s">
        <v>329</v>
      </c>
      <c r="D45" s="98" t="s">
        <v>330</v>
      </c>
      <c r="E45" s="98">
        <v>350</v>
      </c>
      <c r="F45" s="99">
        <v>0.004</v>
      </c>
      <c r="G45" s="98">
        <v>1</v>
      </c>
      <c r="H45" s="98" t="s">
        <v>331</v>
      </c>
    </row>
    <row r="46" spans="1:8" ht="11.25" customHeight="1">
      <c r="A46" s="98" t="s">
        <v>332</v>
      </c>
      <c r="B46" s="98" t="s">
        <v>333</v>
      </c>
      <c r="C46" s="98" t="s">
        <v>334</v>
      </c>
      <c r="D46" s="98" t="s">
        <v>335</v>
      </c>
      <c r="E46" s="98">
        <v>305</v>
      </c>
      <c r="F46" s="99">
        <v>0.003</v>
      </c>
      <c r="G46" s="98">
        <v>1</v>
      </c>
      <c r="H46" s="98" t="s">
        <v>336</v>
      </c>
    </row>
    <row r="47" spans="1:8" ht="11.25" customHeight="1">
      <c r="A47" s="98" t="s">
        <v>337</v>
      </c>
      <c r="B47" s="98" t="s">
        <v>133</v>
      </c>
      <c r="C47" s="98" t="s">
        <v>338</v>
      </c>
      <c r="D47" s="98" t="s">
        <v>339</v>
      </c>
      <c r="E47" s="98">
        <v>300</v>
      </c>
      <c r="F47" s="99">
        <v>0.003</v>
      </c>
      <c r="G47" s="98">
        <v>1</v>
      </c>
      <c r="H47" s="98" t="s">
        <v>133</v>
      </c>
    </row>
    <row r="48" spans="1:8" ht="11.25" customHeight="1">
      <c r="A48" s="98" t="s">
        <v>340</v>
      </c>
      <c r="B48" s="98" t="s">
        <v>341</v>
      </c>
      <c r="C48" s="98" t="s">
        <v>342</v>
      </c>
      <c r="D48" s="98" t="s">
        <v>343</v>
      </c>
      <c r="E48" s="98">
        <v>300</v>
      </c>
      <c r="F48" s="99">
        <v>0.003</v>
      </c>
      <c r="G48" s="98">
        <v>1</v>
      </c>
      <c r="H48" s="98" t="s">
        <v>344</v>
      </c>
    </row>
    <row r="49" spans="1:8" ht="11.25" customHeight="1">
      <c r="A49" s="98" t="s">
        <v>345</v>
      </c>
      <c r="B49" s="98" t="s">
        <v>133</v>
      </c>
      <c r="C49" s="98" t="s">
        <v>346</v>
      </c>
      <c r="D49" s="98" t="s">
        <v>235</v>
      </c>
      <c r="E49" s="98">
        <v>300</v>
      </c>
      <c r="F49" s="99">
        <v>0.003</v>
      </c>
      <c r="G49" s="98">
        <v>1</v>
      </c>
      <c r="H49" s="98" t="s">
        <v>133</v>
      </c>
    </row>
    <row r="50" spans="1:8" ht="11.25" customHeight="1">
      <c r="A50" s="98" t="s">
        <v>347</v>
      </c>
      <c r="B50" s="98" t="s">
        <v>348</v>
      </c>
      <c r="C50" s="98" t="s">
        <v>349</v>
      </c>
      <c r="D50" s="98" t="s">
        <v>350</v>
      </c>
      <c r="E50" s="98">
        <v>200</v>
      </c>
      <c r="F50" s="99">
        <v>0.002</v>
      </c>
      <c r="G50" s="98">
        <v>1</v>
      </c>
      <c r="H50" s="98" t="s">
        <v>351</v>
      </c>
    </row>
    <row r="51" spans="1:8" ht="11.25" customHeight="1">
      <c r="A51" s="98" t="s">
        <v>352</v>
      </c>
      <c r="B51" s="98" t="s">
        <v>353</v>
      </c>
      <c r="C51" s="98" t="s">
        <v>354</v>
      </c>
      <c r="D51" s="98" t="s">
        <v>355</v>
      </c>
      <c r="E51" s="98">
        <v>200</v>
      </c>
      <c r="F51" s="99">
        <v>0.002</v>
      </c>
      <c r="G51" s="98">
        <v>1</v>
      </c>
      <c r="H51" s="98" t="s">
        <v>356</v>
      </c>
    </row>
    <row r="52" spans="1:8" ht="11.25" customHeight="1">
      <c r="A52" s="98" t="s">
        <v>357</v>
      </c>
      <c r="B52" s="98" t="s">
        <v>358</v>
      </c>
      <c r="C52" s="98" t="s">
        <v>359</v>
      </c>
      <c r="D52" s="98" t="s">
        <v>360</v>
      </c>
      <c r="E52" s="98">
        <v>200</v>
      </c>
      <c r="F52" s="99">
        <v>0.002</v>
      </c>
      <c r="G52" s="98">
        <v>1</v>
      </c>
      <c r="H52" s="98" t="s">
        <v>361</v>
      </c>
    </row>
    <row r="53" spans="1:8" ht="11.25" customHeight="1">
      <c r="A53" s="98" t="s">
        <v>362</v>
      </c>
      <c r="B53" s="98" t="s">
        <v>133</v>
      </c>
      <c r="C53" s="98" t="s">
        <v>363</v>
      </c>
      <c r="D53" s="98" t="s">
        <v>364</v>
      </c>
      <c r="E53" s="98">
        <v>200</v>
      </c>
      <c r="F53" s="99">
        <v>0.002</v>
      </c>
      <c r="G53" s="98">
        <v>1</v>
      </c>
      <c r="H53" s="98" t="s">
        <v>133</v>
      </c>
    </row>
    <row r="54" spans="1:8" ht="11.25" customHeight="1">
      <c r="A54" s="98" t="s">
        <v>365</v>
      </c>
      <c r="B54" s="98" t="s">
        <v>366</v>
      </c>
      <c r="C54" s="98" t="s">
        <v>367</v>
      </c>
      <c r="D54" s="98" t="s">
        <v>368</v>
      </c>
      <c r="E54" s="98">
        <v>200</v>
      </c>
      <c r="F54" s="99">
        <v>0.002</v>
      </c>
      <c r="G54" s="98">
        <v>1</v>
      </c>
      <c r="H54" s="98" t="s">
        <v>369</v>
      </c>
    </row>
    <row r="55" spans="1:8" ht="11.25" customHeight="1">
      <c r="A55" s="98" t="s">
        <v>370</v>
      </c>
      <c r="B55" s="98" t="s">
        <v>371</v>
      </c>
      <c r="C55" s="98" t="s">
        <v>372</v>
      </c>
      <c r="D55" s="98" t="s">
        <v>373</v>
      </c>
      <c r="E55" s="98">
        <v>100</v>
      </c>
      <c r="F55" s="99">
        <v>0.001</v>
      </c>
      <c r="G55" s="98">
        <v>1</v>
      </c>
      <c r="H55" s="98" t="s">
        <v>374</v>
      </c>
    </row>
    <row r="56" spans="1:8" ht="11.25" customHeight="1">
      <c r="A56" s="98" t="s">
        <v>375</v>
      </c>
      <c r="B56" s="98" t="s">
        <v>376</v>
      </c>
      <c r="C56" s="98" t="s">
        <v>377</v>
      </c>
      <c r="D56" s="98" t="s">
        <v>378</v>
      </c>
      <c r="E56" s="98">
        <v>100</v>
      </c>
      <c r="F56" s="99">
        <v>0.001</v>
      </c>
      <c r="G56" s="98">
        <v>1</v>
      </c>
      <c r="H56" s="98" t="s">
        <v>379</v>
      </c>
    </row>
    <row r="57" spans="1:8" ht="11.25" customHeight="1">
      <c r="A57" s="98" t="s">
        <v>380</v>
      </c>
      <c r="B57" s="98" t="s">
        <v>133</v>
      </c>
      <c r="C57" s="98" t="s">
        <v>381</v>
      </c>
      <c r="D57" s="98" t="s">
        <v>382</v>
      </c>
      <c r="E57" s="98">
        <v>100</v>
      </c>
      <c r="F57" s="99">
        <v>0.001</v>
      </c>
      <c r="G57" s="98">
        <v>1</v>
      </c>
      <c r="H57" s="98" t="s">
        <v>133</v>
      </c>
    </row>
    <row r="58" spans="1:8" ht="11.25" customHeight="1">
      <c r="A58" s="98" t="s">
        <v>383</v>
      </c>
      <c r="B58" s="98" t="s">
        <v>133</v>
      </c>
      <c r="C58" s="98" t="s">
        <v>384</v>
      </c>
      <c r="D58" s="98" t="s">
        <v>385</v>
      </c>
      <c r="E58" s="98">
        <v>100</v>
      </c>
      <c r="F58" s="99">
        <v>0.001</v>
      </c>
      <c r="G58" s="98">
        <v>1</v>
      </c>
      <c r="H58" s="98" t="s">
        <v>133</v>
      </c>
    </row>
    <row r="59" spans="1:8" ht="11.25" customHeight="1">
      <c r="A59" s="98" t="s">
        <v>386</v>
      </c>
      <c r="B59" s="98" t="s">
        <v>133</v>
      </c>
      <c r="C59" s="98" t="s">
        <v>387</v>
      </c>
      <c r="D59" s="98" t="s">
        <v>257</v>
      </c>
      <c r="E59" s="98">
        <v>100</v>
      </c>
      <c r="F59" s="99">
        <v>0.001</v>
      </c>
      <c r="G59" s="98">
        <v>1</v>
      </c>
      <c r="H59" s="98" t="s">
        <v>133</v>
      </c>
    </row>
    <row r="60" spans="1:8" ht="11.25" customHeight="1">
      <c r="A60" s="98" t="s">
        <v>388</v>
      </c>
      <c r="B60" s="98" t="s">
        <v>133</v>
      </c>
      <c r="C60" s="98" t="s">
        <v>389</v>
      </c>
      <c r="D60" s="98" t="s">
        <v>390</v>
      </c>
      <c r="E60" s="98">
        <v>100</v>
      </c>
      <c r="F60" s="99">
        <v>0.001</v>
      </c>
      <c r="G60" s="98">
        <v>1</v>
      </c>
      <c r="H60" s="98" t="s">
        <v>133</v>
      </c>
    </row>
    <row r="61" spans="1:8" ht="11.25" customHeight="1">
      <c r="A61" s="98" t="s">
        <v>391</v>
      </c>
      <c r="B61" s="98" t="s">
        <v>392</v>
      </c>
      <c r="C61" s="98" t="s">
        <v>393</v>
      </c>
      <c r="D61" s="98" t="s">
        <v>394</v>
      </c>
      <c r="E61" s="98">
        <v>100</v>
      </c>
      <c r="F61" s="99">
        <v>0.001</v>
      </c>
      <c r="G61" s="98">
        <v>1</v>
      </c>
      <c r="H61" s="98" t="s">
        <v>395</v>
      </c>
    </row>
    <row r="62" spans="1:8" ht="11.25" customHeight="1">
      <c r="A62" s="98" t="s">
        <v>396</v>
      </c>
      <c r="B62" s="98" t="s">
        <v>397</v>
      </c>
      <c r="C62" s="98" t="s">
        <v>398</v>
      </c>
      <c r="D62" s="98" t="s">
        <v>399</v>
      </c>
      <c r="E62" s="98">
        <v>100</v>
      </c>
      <c r="F62" s="99">
        <v>0.001</v>
      </c>
      <c r="G62" s="98">
        <v>1</v>
      </c>
      <c r="H62" s="98" t="s">
        <v>400</v>
      </c>
    </row>
    <row r="63" spans="1:8" ht="11.25" customHeight="1">
      <c r="A63" s="98" t="s">
        <v>401</v>
      </c>
      <c r="B63" s="98" t="s">
        <v>402</v>
      </c>
      <c r="C63" s="98" t="s">
        <v>403</v>
      </c>
      <c r="D63" s="98" t="s">
        <v>404</v>
      </c>
      <c r="E63" s="98">
        <v>100</v>
      </c>
      <c r="F63" s="99">
        <v>0.001</v>
      </c>
      <c r="G63" s="98">
        <v>1</v>
      </c>
      <c r="H63" s="98" t="s">
        <v>405</v>
      </c>
    </row>
    <row r="64" spans="1:8" ht="11.25" customHeight="1">
      <c r="A64" s="98" t="s">
        <v>406</v>
      </c>
      <c r="B64" s="98" t="s">
        <v>407</v>
      </c>
      <c r="C64" s="98" t="s">
        <v>408</v>
      </c>
      <c r="D64" s="98" t="s">
        <v>409</v>
      </c>
      <c r="E64" s="98">
        <v>100</v>
      </c>
      <c r="F64" s="99">
        <v>0.001</v>
      </c>
      <c r="G64" s="98">
        <v>1</v>
      </c>
      <c r="H64" s="98" t="s">
        <v>410</v>
      </c>
    </row>
    <row r="65" spans="1:8" ht="11.25" customHeight="1">
      <c r="A65" s="98" t="s">
        <v>411</v>
      </c>
      <c r="B65" s="98" t="s">
        <v>412</v>
      </c>
      <c r="C65" s="98" t="s">
        <v>413</v>
      </c>
      <c r="D65" s="98" t="s">
        <v>414</v>
      </c>
      <c r="E65" s="98">
        <v>100</v>
      </c>
      <c r="F65" s="99">
        <v>0.001</v>
      </c>
      <c r="G65" s="98">
        <v>1</v>
      </c>
      <c r="H65" s="98" t="s">
        <v>415</v>
      </c>
    </row>
    <row r="66" spans="1:8" ht="11.25" customHeight="1">
      <c r="A66" s="98" t="s">
        <v>416</v>
      </c>
      <c r="B66" s="98" t="s">
        <v>197</v>
      </c>
      <c r="C66" s="98" t="s">
        <v>417</v>
      </c>
      <c r="D66" s="98" t="s">
        <v>418</v>
      </c>
      <c r="E66" s="98">
        <v>100</v>
      </c>
      <c r="F66" s="99">
        <v>0.001</v>
      </c>
      <c r="G66" s="98">
        <v>1</v>
      </c>
      <c r="H66" s="98" t="s">
        <v>419</v>
      </c>
    </row>
    <row r="67" spans="1:8" ht="11.25" customHeight="1">
      <c r="A67" s="98" t="s">
        <v>420</v>
      </c>
      <c r="B67" s="98" t="s">
        <v>421</v>
      </c>
      <c r="C67" s="98" t="s">
        <v>422</v>
      </c>
      <c r="D67" s="98" t="s">
        <v>423</v>
      </c>
      <c r="E67" s="98">
        <v>100</v>
      </c>
      <c r="F67" s="99">
        <v>0.001</v>
      </c>
      <c r="G67" s="98">
        <v>1</v>
      </c>
      <c r="H67" s="98" t="s">
        <v>424</v>
      </c>
    </row>
    <row r="68" spans="1:8" ht="11.25" customHeight="1">
      <c r="A68" s="98" t="s">
        <v>425</v>
      </c>
      <c r="B68" s="98" t="s">
        <v>426</v>
      </c>
      <c r="C68" s="98" t="s">
        <v>427</v>
      </c>
      <c r="D68" s="98" t="s">
        <v>428</v>
      </c>
      <c r="E68" s="98">
        <v>90</v>
      </c>
      <c r="F68" s="99">
        <v>0.001</v>
      </c>
      <c r="G68" s="98">
        <v>1</v>
      </c>
      <c r="H68" s="98" t="s">
        <v>429</v>
      </c>
    </row>
    <row r="69" spans="1:8" ht="11.25" customHeight="1">
      <c r="A69" s="98" t="s">
        <v>430</v>
      </c>
      <c r="B69" s="98" t="s">
        <v>431</v>
      </c>
      <c r="C69" s="98" t="s">
        <v>432</v>
      </c>
      <c r="D69" s="98" t="s">
        <v>433</v>
      </c>
      <c r="E69" s="98">
        <v>90</v>
      </c>
      <c r="F69" s="99">
        <v>0.001</v>
      </c>
      <c r="G69" s="98">
        <v>1</v>
      </c>
      <c r="H69" s="98" t="s">
        <v>434</v>
      </c>
    </row>
    <row r="70" spans="1:8" ht="11.25" customHeight="1">
      <c r="A70" s="98" t="s">
        <v>435</v>
      </c>
      <c r="B70" s="98" t="s">
        <v>436</v>
      </c>
      <c r="C70" s="98" t="s">
        <v>437</v>
      </c>
      <c r="D70" s="98" t="s">
        <v>438</v>
      </c>
      <c r="E70" s="98">
        <v>50</v>
      </c>
      <c r="F70" s="99">
        <v>0.001</v>
      </c>
      <c r="G70" s="98">
        <v>1</v>
      </c>
      <c r="H70" s="98" t="s">
        <v>439</v>
      </c>
    </row>
    <row r="71" spans="1:8" ht="11.25" customHeight="1">
      <c r="A71" s="98" t="s">
        <v>440</v>
      </c>
      <c r="B71" s="98" t="s">
        <v>441</v>
      </c>
      <c r="C71" s="98" t="s">
        <v>442</v>
      </c>
      <c r="D71" s="98" t="s">
        <v>443</v>
      </c>
      <c r="E71" s="98">
        <v>10</v>
      </c>
      <c r="F71" s="99">
        <v>0</v>
      </c>
      <c r="G71" s="98">
        <v>1</v>
      </c>
      <c r="H71" s="98" t="s">
        <v>444</v>
      </c>
    </row>
    <row r="72" spans="1:8" ht="11.25" customHeight="1">
      <c r="A72" s="98" t="s">
        <v>445</v>
      </c>
      <c r="B72" s="98" t="s">
        <v>446</v>
      </c>
      <c r="C72" s="98" t="s">
        <v>447</v>
      </c>
      <c r="D72" s="98" t="s">
        <v>448</v>
      </c>
      <c r="E72" s="98">
        <v>5</v>
      </c>
      <c r="F72" s="99">
        <v>0</v>
      </c>
      <c r="G72" s="98">
        <v>1</v>
      </c>
      <c r="H72" s="98" t="s">
        <v>449</v>
      </c>
    </row>
    <row r="73" spans="1:8" ht="11.25" customHeight="1">
      <c r="A73" s="98" t="s">
        <v>450</v>
      </c>
      <c r="B73" s="98" t="s">
        <v>451</v>
      </c>
      <c r="C73" s="98" t="s">
        <v>452</v>
      </c>
      <c r="D73" s="98" t="s">
        <v>453</v>
      </c>
      <c r="E73" s="98">
        <v>1</v>
      </c>
      <c r="F73" s="99">
        <v>0</v>
      </c>
      <c r="G73" s="98">
        <v>1</v>
      </c>
      <c r="H73" s="98" t="s">
        <v>454</v>
      </c>
    </row>
    <row r="74" spans="1:8" ht="11.25" customHeight="1">
      <c r="A74" s="3"/>
      <c r="B74" s="3"/>
      <c r="C74" s="3"/>
      <c r="D74" s="3" t="s">
        <v>142</v>
      </c>
      <c r="E74" s="3">
        <f>SUM(E6:E73)</f>
        <v>269079</v>
      </c>
      <c r="F74" s="3">
        <f>SUM(F6:F73)</f>
        <v>2.970999999999996</v>
      </c>
      <c r="G74" s="3">
        <f>SUM(G6:G73)</f>
        <v>69</v>
      </c>
      <c r="H74" s="3"/>
    </row>
    <row r="77" spans="1:8" ht="11.25" customHeight="1">
      <c r="A77" s="98" t="s">
        <v>59</v>
      </c>
      <c r="B77" s="98" t="s">
        <v>133</v>
      </c>
      <c r="C77" s="98" t="s">
        <v>174</v>
      </c>
      <c r="D77" s="98" t="s">
        <v>175</v>
      </c>
      <c r="E77" s="98">
        <v>47200</v>
      </c>
      <c r="F77" s="99">
        <v>0.521</v>
      </c>
      <c r="G77" s="98">
        <v>1</v>
      </c>
      <c r="H77" s="98" t="s">
        <v>133</v>
      </c>
    </row>
    <row r="78" spans="1:8" ht="11.25" customHeight="1">
      <c r="A78" s="98" t="s">
        <v>72</v>
      </c>
      <c r="B78" s="98" t="s">
        <v>133</v>
      </c>
      <c r="C78" s="98" t="s">
        <v>202</v>
      </c>
      <c r="D78" s="98" t="s">
        <v>203</v>
      </c>
      <c r="E78" s="98">
        <v>7500</v>
      </c>
      <c r="F78" s="99">
        <v>0.083</v>
      </c>
      <c r="G78" s="98">
        <v>1</v>
      </c>
      <c r="H78" s="98" t="s">
        <v>133</v>
      </c>
    </row>
    <row r="79" spans="1:8" ht="11.25" customHeight="1">
      <c r="A79" s="98" t="s">
        <v>176</v>
      </c>
      <c r="B79" s="98" t="s">
        <v>133</v>
      </c>
      <c r="C79" s="98" t="s">
        <v>210</v>
      </c>
      <c r="D79" s="98" t="s">
        <v>211</v>
      </c>
      <c r="E79" s="98">
        <v>5000</v>
      </c>
      <c r="F79" s="99">
        <v>0.055</v>
      </c>
      <c r="G79" s="98">
        <v>1</v>
      </c>
      <c r="H79" s="98" t="s">
        <v>133</v>
      </c>
    </row>
    <row r="80" spans="1:8" ht="11.25" customHeight="1">
      <c r="A80" s="98" t="s">
        <v>181</v>
      </c>
      <c r="B80" s="98" t="s">
        <v>133</v>
      </c>
      <c r="C80" s="98" t="s">
        <v>218</v>
      </c>
      <c r="D80" s="98" t="s">
        <v>219</v>
      </c>
      <c r="E80" s="98">
        <v>4000</v>
      </c>
      <c r="F80" s="99">
        <v>0.044</v>
      </c>
      <c r="G80" s="98">
        <v>1</v>
      </c>
      <c r="H80" s="98" t="s">
        <v>133</v>
      </c>
    </row>
    <row r="81" spans="1:8" ht="11.25" customHeight="1">
      <c r="A81" s="98" t="s">
        <v>186</v>
      </c>
      <c r="B81" s="98" t="s">
        <v>133</v>
      </c>
      <c r="C81" s="98" t="s">
        <v>225</v>
      </c>
      <c r="D81" s="98" t="s">
        <v>226</v>
      </c>
      <c r="E81" s="98">
        <v>2600</v>
      </c>
      <c r="F81" s="99">
        <v>0.029</v>
      </c>
      <c r="G81" s="98">
        <v>1</v>
      </c>
      <c r="H81" s="98" t="s">
        <v>133</v>
      </c>
    </row>
    <row r="82" spans="1:8" ht="11.25" customHeight="1">
      <c r="A82" s="98" t="s">
        <v>191</v>
      </c>
      <c r="B82" s="98" t="s">
        <v>133</v>
      </c>
      <c r="C82" s="98" t="s">
        <v>228</v>
      </c>
      <c r="D82" s="98" t="s">
        <v>229</v>
      </c>
      <c r="E82" s="98">
        <v>2500</v>
      </c>
      <c r="F82" s="99">
        <v>0.028</v>
      </c>
      <c r="G82" s="98">
        <v>1</v>
      </c>
      <c r="H82" s="98" t="s">
        <v>133</v>
      </c>
    </row>
    <row r="83" spans="1:8" ht="11.25" customHeight="1">
      <c r="A83" s="98" t="s">
        <v>196</v>
      </c>
      <c r="B83" s="98" t="s">
        <v>133</v>
      </c>
      <c r="C83" s="98" t="s">
        <v>231</v>
      </c>
      <c r="D83" s="98" t="s">
        <v>232</v>
      </c>
      <c r="E83" s="98">
        <v>2400</v>
      </c>
      <c r="F83" s="99">
        <v>0.026</v>
      </c>
      <c r="G83" s="98">
        <v>1</v>
      </c>
      <c r="H83" s="98" t="s">
        <v>133</v>
      </c>
    </row>
    <row r="84" spans="1:8" ht="11.25" customHeight="1">
      <c r="A84" s="98" t="s">
        <v>201</v>
      </c>
      <c r="B84" s="98" t="s">
        <v>133</v>
      </c>
      <c r="C84" s="98" t="s">
        <v>234</v>
      </c>
      <c r="D84" s="98" t="s">
        <v>235</v>
      </c>
      <c r="E84" s="98">
        <v>2000</v>
      </c>
      <c r="F84" s="99">
        <v>0.022</v>
      </c>
      <c r="G84" s="98">
        <v>1</v>
      </c>
      <c r="H84" s="98" t="s">
        <v>133</v>
      </c>
    </row>
    <row r="85" spans="1:8" ht="11.25" customHeight="1">
      <c r="A85" s="98" t="s">
        <v>204</v>
      </c>
      <c r="B85" s="98" t="s">
        <v>133</v>
      </c>
      <c r="C85" s="98" t="s">
        <v>237</v>
      </c>
      <c r="D85" s="98" t="s">
        <v>199</v>
      </c>
      <c r="E85" s="98">
        <v>2000</v>
      </c>
      <c r="F85" s="99">
        <v>0.022</v>
      </c>
      <c r="G85" s="98">
        <v>1</v>
      </c>
      <c r="H85" s="98" t="s">
        <v>133</v>
      </c>
    </row>
    <row r="86" spans="1:8" ht="11.25" customHeight="1">
      <c r="A86" s="98" t="s">
        <v>209</v>
      </c>
      <c r="B86" s="98" t="s">
        <v>133</v>
      </c>
      <c r="C86" s="98" t="s">
        <v>244</v>
      </c>
      <c r="D86" s="98" t="s">
        <v>245</v>
      </c>
      <c r="E86" s="98">
        <v>1900</v>
      </c>
      <c r="F86" s="99">
        <v>0.021</v>
      </c>
      <c r="G86" s="98">
        <v>1</v>
      </c>
      <c r="H86" s="98" t="s">
        <v>133</v>
      </c>
    </row>
    <row r="87" spans="1:8" ht="11.25" customHeight="1">
      <c r="A87" s="98" t="s">
        <v>212</v>
      </c>
      <c r="B87" s="98" t="s">
        <v>133</v>
      </c>
      <c r="C87" s="98" t="s">
        <v>256</v>
      </c>
      <c r="D87" s="98" t="s">
        <v>257</v>
      </c>
      <c r="E87" s="98">
        <v>1100</v>
      </c>
      <c r="F87" s="99">
        <v>0.012</v>
      </c>
      <c r="G87" s="98">
        <v>1</v>
      </c>
      <c r="H87" s="98" t="s">
        <v>133</v>
      </c>
    </row>
    <row r="88" spans="1:8" ht="11.25" customHeight="1">
      <c r="A88" s="98" t="s">
        <v>217</v>
      </c>
      <c r="B88" s="98" t="s">
        <v>133</v>
      </c>
      <c r="C88" s="98" t="s">
        <v>269</v>
      </c>
      <c r="D88" s="98" t="s">
        <v>270</v>
      </c>
      <c r="E88" s="98">
        <v>1000</v>
      </c>
      <c r="F88" s="99">
        <v>0.011</v>
      </c>
      <c r="G88" s="98">
        <v>1</v>
      </c>
      <c r="H88" s="98" t="s">
        <v>133</v>
      </c>
    </row>
    <row r="89" spans="1:8" ht="11.25" customHeight="1">
      <c r="A89" s="98" t="s">
        <v>220</v>
      </c>
      <c r="B89" s="98" t="s">
        <v>133</v>
      </c>
      <c r="C89" s="98" t="s">
        <v>305</v>
      </c>
      <c r="D89" s="98" t="s">
        <v>306</v>
      </c>
      <c r="E89" s="98">
        <v>500</v>
      </c>
      <c r="F89" s="99">
        <v>0.006</v>
      </c>
      <c r="G89" s="98">
        <v>1</v>
      </c>
      <c r="H89" s="98" t="s">
        <v>133</v>
      </c>
    </row>
    <row r="90" spans="1:8" ht="11.25" customHeight="1">
      <c r="A90" s="98" t="s">
        <v>224</v>
      </c>
      <c r="B90" s="98" t="s">
        <v>133</v>
      </c>
      <c r="C90" s="98" t="s">
        <v>297</v>
      </c>
      <c r="D90" s="98" t="s">
        <v>298</v>
      </c>
      <c r="E90" s="98">
        <v>500</v>
      </c>
      <c r="F90" s="99">
        <v>0.006</v>
      </c>
      <c r="G90" s="98">
        <v>1</v>
      </c>
      <c r="H90" s="98" t="s">
        <v>133</v>
      </c>
    </row>
    <row r="91" spans="1:8" ht="11.25" customHeight="1">
      <c r="A91" s="98" t="s">
        <v>227</v>
      </c>
      <c r="B91" s="98" t="s">
        <v>133</v>
      </c>
      <c r="C91" s="98" t="s">
        <v>317</v>
      </c>
      <c r="D91" s="98" t="s">
        <v>318</v>
      </c>
      <c r="E91" s="98">
        <v>500</v>
      </c>
      <c r="F91" s="99">
        <v>0.006</v>
      </c>
      <c r="G91" s="98">
        <v>1</v>
      </c>
      <c r="H91" s="98" t="s">
        <v>133</v>
      </c>
    </row>
    <row r="92" spans="1:8" ht="11.25" customHeight="1">
      <c r="A92" s="98" t="s">
        <v>230</v>
      </c>
      <c r="B92" s="98" t="s">
        <v>133</v>
      </c>
      <c r="C92" s="98" t="s">
        <v>320</v>
      </c>
      <c r="D92" s="98" t="s">
        <v>321</v>
      </c>
      <c r="E92" s="98">
        <v>400</v>
      </c>
      <c r="F92" s="99">
        <v>0.004</v>
      </c>
      <c r="G92" s="98">
        <v>1</v>
      </c>
      <c r="H92" s="98" t="s">
        <v>133</v>
      </c>
    </row>
    <row r="93" spans="1:8" ht="11.25" customHeight="1">
      <c r="A93" s="98" t="s">
        <v>233</v>
      </c>
      <c r="B93" s="98" t="s">
        <v>133</v>
      </c>
      <c r="C93" s="98" t="s">
        <v>346</v>
      </c>
      <c r="D93" s="98" t="s">
        <v>235</v>
      </c>
      <c r="E93" s="98">
        <v>300</v>
      </c>
      <c r="F93" s="99">
        <v>0.003</v>
      </c>
      <c r="G93" s="98">
        <v>1</v>
      </c>
      <c r="H93" s="98" t="s">
        <v>133</v>
      </c>
    </row>
    <row r="94" spans="1:8" ht="11.25" customHeight="1">
      <c r="A94" s="98" t="s">
        <v>236</v>
      </c>
      <c r="B94" s="98" t="s">
        <v>133</v>
      </c>
      <c r="C94" s="98" t="s">
        <v>338</v>
      </c>
      <c r="D94" s="98" t="s">
        <v>339</v>
      </c>
      <c r="E94" s="98">
        <v>300</v>
      </c>
      <c r="F94" s="99">
        <v>0.003</v>
      </c>
      <c r="G94" s="98">
        <v>1</v>
      </c>
      <c r="H94" s="98" t="s">
        <v>133</v>
      </c>
    </row>
    <row r="95" spans="1:8" ht="11.25" customHeight="1">
      <c r="A95" s="98" t="s">
        <v>238</v>
      </c>
      <c r="B95" s="98" t="s">
        <v>133</v>
      </c>
      <c r="C95" s="98" t="s">
        <v>363</v>
      </c>
      <c r="D95" s="98" t="s">
        <v>364</v>
      </c>
      <c r="E95" s="98">
        <v>200</v>
      </c>
      <c r="F95" s="99">
        <v>0.002</v>
      </c>
      <c r="G95" s="98">
        <v>1</v>
      </c>
      <c r="H95" s="98" t="s">
        <v>133</v>
      </c>
    </row>
    <row r="96" spans="1:8" ht="11.25" customHeight="1">
      <c r="A96" s="98" t="s">
        <v>243</v>
      </c>
      <c r="B96" s="98" t="s">
        <v>133</v>
      </c>
      <c r="C96" s="98" t="s">
        <v>384</v>
      </c>
      <c r="D96" s="98" t="s">
        <v>385</v>
      </c>
      <c r="E96" s="98">
        <v>100</v>
      </c>
      <c r="F96" s="99">
        <v>0.001</v>
      </c>
      <c r="G96" s="98">
        <v>1</v>
      </c>
      <c r="H96" s="98" t="s">
        <v>133</v>
      </c>
    </row>
    <row r="97" spans="1:8" ht="11.25" customHeight="1">
      <c r="A97" s="98" t="s">
        <v>246</v>
      </c>
      <c r="B97" s="98" t="s">
        <v>133</v>
      </c>
      <c r="C97" s="98" t="s">
        <v>389</v>
      </c>
      <c r="D97" s="98" t="s">
        <v>390</v>
      </c>
      <c r="E97" s="98">
        <v>100</v>
      </c>
      <c r="F97" s="99">
        <v>0.001</v>
      </c>
      <c r="G97" s="98">
        <v>1</v>
      </c>
      <c r="H97" s="98" t="s">
        <v>133</v>
      </c>
    </row>
    <row r="98" spans="1:8" ht="11.25" customHeight="1">
      <c r="A98" s="98" t="s">
        <v>250</v>
      </c>
      <c r="B98" s="98" t="s">
        <v>133</v>
      </c>
      <c r="C98" s="98" t="s">
        <v>387</v>
      </c>
      <c r="D98" s="98" t="s">
        <v>257</v>
      </c>
      <c r="E98" s="98">
        <v>100</v>
      </c>
      <c r="F98" s="99">
        <v>0.001</v>
      </c>
      <c r="G98" s="98">
        <v>1</v>
      </c>
      <c r="H98" s="98" t="s">
        <v>133</v>
      </c>
    </row>
    <row r="99" spans="1:8" ht="11.25" customHeight="1">
      <c r="A99" s="98" t="s">
        <v>255</v>
      </c>
      <c r="B99" s="98" t="s">
        <v>133</v>
      </c>
      <c r="C99" s="98" t="s">
        <v>381</v>
      </c>
      <c r="D99" s="98" t="s">
        <v>382</v>
      </c>
      <c r="E99" s="98">
        <v>100</v>
      </c>
      <c r="F99" s="99">
        <v>0.001</v>
      </c>
      <c r="G99" s="98">
        <v>1</v>
      </c>
      <c r="H99" s="98" t="s">
        <v>133</v>
      </c>
    </row>
    <row r="100" spans="1:8" ht="11.25" customHeight="1">
      <c r="A100" s="98" t="s">
        <v>258</v>
      </c>
      <c r="B100" s="98" t="s">
        <v>392</v>
      </c>
      <c r="C100" s="98" t="s">
        <v>393</v>
      </c>
      <c r="D100" s="98" t="s">
        <v>394</v>
      </c>
      <c r="E100" s="98">
        <v>100</v>
      </c>
      <c r="F100" s="99">
        <v>0.001</v>
      </c>
      <c r="G100" s="98">
        <v>1</v>
      </c>
      <c r="H100" s="98" t="s">
        <v>395</v>
      </c>
    </row>
    <row r="101" spans="1:8" ht="11.25" customHeight="1">
      <c r="A101" s="98" t="s">
        <v>263</v>
      </c>
      <c r="B101" s="98" t="s">
        <v>239</v>
      </c>
      <c r="C101" s="98" t="s">
        <v>247</v>
      </c>
      <c r="D101" s="98" t="s">
        <v>248</v>
      </c>
      <c r="E101" s="98">
        <v>1600</v>
      </c>
      <c r="F101" s="99">
        <v>0.018</v>
      </c>
      <c r="G101" s="98">
        <v>1</v>
      </c>
      <c r="H101" s="98" t="s">
        <v>249</v>
      </c>
    </row>
    <row r="102" spans="1:8" ht="11.25" customHeight="1">
      <c r="A102" s="98" t="s">
        <v>268</v>
      </c>
      <c r="B102" s="98" t="s">
        <v>239</v>
      </c>
      <c r="C102" s="98" t="s">
        <v>240</v>
      </c>
      <c r="D102" s="98" t="s">
        <v>241</v>
      </c>
      <c r="E102" s="98">
        <v>2000</v>
      </c>
      <c r="F102" s="99">
        <v>0.022</v>
      </c>
      <c r="G102" s="98">
        <v>1</v>
      </c>
      <c r="H102" s="98" t="s">
        <v>242</v>
      </c>
    </row>
    <row r="103" spans="1:8" ht="11.25" customHeight="1">
      <c r="A103" s="98" t="s">
        <v>271</v>
      </c>
      <c r="B103" s="98" t="s">
        <v>272</v>
      </c>
      <c r="C103" s="98" t="s">
        <v>273</v>
      </c>
      <c r="D103" s="98" t="s">
        <v>274</v>
      </c>
      <c r="E103" s="98">
        <v>957</v>
      </c>
      <c r="F103" s="99">
        <v>0.011</v>
      </c>
      <c r="G103" s="98">
        <v>1</v>
      </c>
      <c r="H103" s="98" t="s">
        <v>275</v>
      </c>
    </row>
    <row r="104" spans="1:8" ht="11.25" customHeight="1">
      <c r="A104" s="98" t="s">
        <v>276</v>
      </c>
      <c r="B104" s="98" t="s">
        <v>197</v>
      </c>
      <c r="C104" s="98" t="s">
        <v>417</v>
      </c>
      <c r="D104" s="98" t="s">
        <v>418</v>
      </c>
      <c r="E104" s="98">
        <v>100</v>
      </c>
      <c r="F104" s="99">
        <v>0.001</v>
      </c>
      <c r="G104" s="98">
        <v>1</v>
      </c>
      <c r="H104" s="98" t="s">
        <v>419</v>
      </c>
    </row>
    <row r="105" spans="1:8" ht="11.25" customHeight="1">
      <c r="A105" s="98" t="s">
        <v>281</v>
      </c>
      <c r="B105" s="98" t="s">
        <v>182</v>
      </c>
      <c r="C105" s="98" t="s">
        <v>183</v>
      </c>
      <c r="D105" s="98" t="s">
        <v>184</v>
      </c>
      <c r="E105" s="98">
        <v>18978</v>
      </c>
      <c r="F105" s="99">
        <v>0.209</v>
      </c>
      <c r="G105" s="98">
        <v>1</v>
      </c>
      <c r="H105" s="98" t="s">
        <v>185</v>
      </c>
    </row>
    <row r="106" spans="1:8" ht="11.25" customHeight="1">
      <c r="A106" s="98" t="s">
        <v>286</v>
      </c>
      <c r="B106" s="98" t="s">
        <v>348</v>
      </c>
      <c r="C106" s="98" t="s">
        <v>349</v>
      </c>
      <c r="D106" s="98" t="s">
        <v>350</v>
      </c>
      <c r="E106" s="98">
        <v>200</v>
      </c>
      <c r="F106" s="99">
        <v>0.002</v>
      </c>
      <c r="G106" s="98">
        <v>1</v>
      </c>
      <c r="H106" s="98" t="s">
        <v>351</v>
      </c>
    </row>
    <row r="107" spans="1:8" ht="11.25" customHeight="1">
      <c r="A107" s="98" t="s">
        <v>291</v>
      </c>
      <c r="B107" s="98" t="s">
        <v>353</v>
      </c>
      <c r="C107" s="98" t="s">
        <v>354</v>
      </c>
      <c r="D107" s="98" t="s">
        <v>355</v>
      </c>
      <c r="E107" s="98">
        <v>200</v>
      </c>
      <c r="F107" s="99">
        <v>0.002</v>
      </c>
      <c r="G107" s="98">
        <v>1</v>
      </c>
      <c r="H107" s="98" t="s">
        <v>356</v>
      </c>
    </row>
    <row r="108" spans="1:8" ht="11.25" customHeight="1">
      <c r="A108" s="98" t="s">
        <v>296</v>
      </c>
      <c r="B108" s="98" t="s">
        <v>366</v>
      </c>
      <c r="C108" s="98" t="s">
        <v>367</v>
      </c>
      <c r="D108" s="98" t="s">
        <v>368</v>
      </c>
      <c r="E108" s="98">
        <v>200</v>
      </c>
      <c r="F108" s="99">
        <v>0.002</v>
      </c>
      <c r="G108" s="98">
        <v>1</v>
      </c>
      <c r="H108" s="98" t="s">
        <v>369</v>
      </c>
    </row>
    <row r="109" spans="1:8" ht="11.25" customHeight="1">
      <c r="A109" s="98" t="s">
        <v>299</v>
      </c>
      <c r="B109" s="98" t="s">
        <v>205</v>
      </c>
      <c r="C109" s="98" t="s">
        <v>206</v>
      </c>
      <c r="D109" s="98" t="s">
        <v>207</v>
      </c>
      <c r="E109" s="98">
        <v>5406</v>
      </c>
      <c r="F109" s="99">
        <v>0.06</v>
      </c>
      <c r="G109" s="98">
        <v>1</v>
      </c>
      <c r="H109" s="98" t="s">
        <v>208</v>
      </c>
    </row>
    <row r="110" spans="1:8" ht="11.25" customHeight="1">
      <c r="A110" s="98" t="s">
        <v>304</v>
      </c>
      <c r="B110" s="98" t="s">
        <v>192</v>
      </c>
      <c r="C110" s="98" t="s">
        <v>193</v>
      </c>
      <c r="D110" s="98" t="s">
        <v>194</v>
      </c>
      <c r="E110" s="98">
        <v>18000</v>
      </c>
      <c r="F110" s="99">
        <v>0.199</v>
      </c>
      <c r="G110" s="98">
        <v>1</v>
      </c>
      <c r="H110" s="98" t="s">
        <v>195</v>
      </c>
    </row>
    <row r="111" spans="1:8" ht="11.25" customHeight="1">
      <c r="A111" s="98" t="s">
        <v>307</v>
      </c>
      <c r="B111" s="98" t="s">
        <v>341</v>
      </c>
      <c r="C111" s="98" t="s">
        <v>342</v>
      </c>
      <c r="D111" s="98" t="s">
        <v>343</v>
      </c>
      <c r="E111" s="98">
        <v>300</v>
      </c>
      <c r="F111" s="99">
        <v>0.003</v>
      </c>
      <c r="G111" s="98">
        <v>1</v>
      </c>
      <c r="H111" s="98" t="s">
        <v>344</v>
      </c>
    </row>
    <row r="112" spans="1:8" ht="11.25" customHeight="1">
      <c r="A112" s="98" t="s">
        <v>312</v>
      </c>
      <c r="B112" s="98" t="s">
        <v>328</v>
      </c>
      <c r="C112" s="98" t="s">
        <v>329</v>
      </c>
      <c r="D112" s="98" t="s">
        <v>330</v>
      </c>
      <c r="E112" s="98">
        <v>350</v>
      </c>
      <c r="F112" s="99">
        <v>0.004</v>
      </c>
      <c r="G112" s="98">
        <v>1</v>
      </c>
      <c r="H112" s="98" t="s">
        <v>331</v>
      </c>
    </row>
    <row r="113" spans="1:8" ht="11.25" customHeight="1">
      <c r="A113" s="98" t="s">
        <v>316</v>
      </c>
      <c r="B113" s="98" t="s">
        <v>259</v>
      </c>
      <c r="C113" s="98" t="s">
        <v>260</v>
      </c>
      <c r="D113" s="98" t="s">
        <v>261</v>
      </c>
      <c r="E113" s="98">
        <v>1000</v>
      </c>
      <c r="F113" s="99">
        <v>0.011</v>
      </c>
      <c r="G113" s="98">
        <v>1</v>
      </c>
      <c r="H113" s="98" t="s">
        <v>262</v>
      </c>
    </row>
    <row r="114" spans="1:8" ht="11.25" customHeight="1">
      <c r="A114" s="98" t="s">
        <v>319</v>
      </c>
      <c r="B114" s="98" t="s">
        <v>441</v>
      </c>
      <c r="C114" s="98" t="s">
        <v>442</v>
      </c>
      <c r="D114" s="98" t="s">
        <v>443</v>
      </c>
      <c r="E114" s="98">
        <v>10</v>
      </c>
      <c r="F114" s="99">
        <v>0</v>
      </c>
      <c r="G114" s="98">
        <v>1</v>
      </c>
      <c r="H114" s="98" t="s">
        <v>444</v>
      </c>
    </row>
    <row r="115" spans="1:8" ht="11.25" customHeight="1">
      <c r="A115" s="98" t="s">
        <v>322</v>
      </c>
      <c r="B115" s="98" t="s">
        <v>282</v>
      </c>
      <c r="C115" s="98" t="s">
        <v>283</v>
      </c>
      <c r="D115" s="98" t="s">
        <v>284</v>
      </c>
      <c r="E115" s="98">
        <v>600</v>
      </c>
      <c r="F115" s="99">
        <v>0.007</v>
      </c>
      <c r="G115" s="98">
        <v>1</v>
      </c>
      <c r="H115" s="98" t="s">
        <v>285</v>
      </c>
    </row>
    <row r="116" spans="1:8" ht="11.25" customHeight="1">
      <c r="A116" s="98" t="s">
        <v>327</v>
      </c>
      <c r="B116" s="98" t="s">
        <v>239</v>
      </c>
      <c r="C116" s="98" t="s">
        <v>313</v>
      </c>
      <c r="D116" s="98" t="s">
        <v>314</v>
      </c>
      <c r="E116" s="98">
        <v>500</v>
      </c>
      <c r="F116" s="99">
        <v>0.006</v>
      </c>
      <c r="G116" s="98">
        <v>1</v>
      </c>
      <c r="H116" s="98" t="s">
        <v>315</v>
      </c>
    </row>
    <row r="117" spans="1:8" ht="11.25" customHeight="1">
      <c r="A117" s="98" t="s">
        <v>332</v>
      </c>
      <c r="B117" s="98" t="s">
        <v>436</v>
      </c>
      <c r="C117" s="98" t="s">
        <v>437</v>
      </c>
      <c r="D117" s="98" t="s">
        <v>438</v>
      </c>
      <c r="E117" s="98">
        <v>50</v>
      </c>
      <c r="F117" s="99">
        <v>0.001</v>
      </c>
      <c r="G117" s="98">
        <v>1</v>
      </c>
      <c r="H117" s="98" t="s">
        <v>439</v>
      </c>
    </row>
    <row r="118" spans="1:8" ht="11.25" customHeight="1">
      <c r="A118" s="98" t="s">
        <v>337</v>
      </c>
      <c r="B118" s="98" t="s">
        <v>213</v>
      </c>
      <c r="C118" s="98" t="s">
        <v>214</v>
      </c>
      <c r="D118" s="98" t="s">
        <v>215</v>
      </c>
      <c r="E118" s="98">
        <v>4700</v>
      </c>
      <c r="F118" s="99">
        <v>0.052</v>
      </c>
      <c r="G118" s="98">
        <v>1</v>
      </c>
      <c r="H118" s="98" t="s">
        <v>216</v>
      </c>
    </row>
    <row r="119" spans="1:8" ht="11.25" customHeight="1">
      <c r="A119" s="98" t="s">
        <v>340</v>
      </c>
      <c r="B119" s="98" t="s">
        <v>323</v>
      </c>
      <c r="C119" s="98" t="s">
        <v>324</v>
      </c>
      <c r="D119" s="98" t="s">
        <v>325</v>
      </c>
      <c r="E119" s="98">
        <v>400</v>
      </c>
      <c r="F119" s="99">
        <v>0.004</v>
      </c>
      <c r="G119" s="98">
        <v>1</v>
      </c>
      <c r="H119" s="98" t="s">
        <v>326</v>
      </c>
    </row>
    <row r="120" spans="1:8" ht="11.25" customHeight="1">
      <c r="A120" s="98" t="s">
        <v>345</v>
      </c>
      <c r="B120" s="98" t="s">
        <v>421</v>
      </c>
      <c r="C120" s="98" t="s">
        <v>422</v>
      </c>
      <c r="D120" s="98" t="s">
        <v>423</v>
      </c>
      <c r="E120" s="98">
        <v>100</v>
      </c>
      <c r="F120" s="99">
        <v>0.001</v>
      </c>
      <c r="G120" s="98">
        <v>1</v>
      </c>
      <c r="H120" s="98" t="s">
        <v>424</v>
      </c>
    </row>
    <row r="121" spans="1:8" ht="11.25" customHeight="1">
      <c r="A121" s="98" t="s">
        <v>347</v>
      </c>
      <c r="B121" s="98" t="s">
        <v>402</v>
      </c>
      <c r="C121" s="98" t="s">
        <v>403</v>
      </c>
      <c r="D121" s="98" t="s">
        <v>404</v>
      </c>
      <c r="E121" s="98">
        <v>100</v>
      </c>
      <c r="F121" s="99">
        <v>0.001</v>
      </c>
      <c r="G121" s="98">
        <v>1</v>
      </c>
      <c r="H121" s="98" t="s">
        <v>405</v>
      </c>
    </row>
    <row r="122" spans="1:8" ht="11.25" customHeight="1">
      <c r="A122" s="98" t="s">
        <v>352</v>
      </c>
      <c r="B122" s="98" t="s">
        <v>287</v>
      </c>
      <c r="C122" s="98" t="s">
        <v>288</v>
      </c>
      <c r="D122" s="98" t="s">
        <v>289</v>
      </c>
      <c r="E122" s="98">
        <v>600</v>
      </c>
      <c r="F122" s="99">
        <v>0.007</v>
      </c>
      <c r="G122" s="98">
        <v>1</v>
      </c>
      <c r="H122" s="98" t="s">
        <v>290</v>
      </c>
    </row>
    <row r="123" spans="1:8" ht="11.25" customHeight="1">
      <c r="A123" s="98" t="s">
        <v>357</v>
      </c>
      <c r="B123" s="98" t="s">
        <v>264</v>
      </c>
      <c r="C123" s="98" t="s">
        <v>265</v>
      </c>
      <c r="D123" s="98" t="s">
        <v>266</v>
      </c>
      <c r="E123" s="98">
        <v>1000</v>
      </c>
      <c r="F123" s="99">
        <v>0.011</v>
      </c>
      <c r="G123" s="98">
        <v>1</v>
      </c>
      <c r="H123" s="98" t="s">
        <v>267</v>
      </c>
    </row>
    <row r="124" spans="1:8" ht="11.25" customHeight="1">
      <c r="A124" s="98" t="s">
        <v>362</v>
      </c>
      <c r="B124" s="98" t="s">
        <v>412</v>
      </c>
      <c r="C124" s="98" t="s">
        <v>413</v>
      </c>
      <c r="D124" s="98" t="s">
        <v>414</v>
      </c>
      <c r="E124" s="98">
        <v>100</v>
      </c>
      <c r="F124" s="99">
        <v>0.001</v>
      </c>
      <c r="G124" s="98">
        <v>1</v>
      </c>
      <c r="H124" s="98" t="s">
        <v>415</v>
      </c>
    </row>
    <row r="125" spans="1:8" ht="11.25" customHeight="1">
      <c r="A125" s="98" t="s">
        <v>365</v>
      </c>
      <c r="B125" s="98" t="s">
        <v>451</v>
      </c>
      <c r="C125" s="98" t="s">
        <v>452</v>
      </c>
      <c r="D125" s="98" t="s">
        <v>453</v>
      </c>
      <c r="E125" s="98">
        <v>1</v>
      </c>
      <c r="F125" s="99">
        <v>0</v>
      </c>
      <c r="G125" s="98">
        <v>1</v>
      </c>
      <c r="H125" s="98" t="s">
        <v>454</v>
      </c>
    </row>
    <row r="126" spans="1:8" ht="11.25" customHeight="1">
      <c r="A126" s="98" t="s">
        <v>370</v>
      </c>
      <c r="B126" s="98" t="s">
        <v>170</v>
      </c>
      <c r="C126" s="98" t="s">
        <v>171</v>
      </c>
      <c r="D126" s="98" t="s">
        <v>172</v>
      </c>
      <c r="E126" s="98">
        <v>46000</v>
      </c>
      <c r="F126" s="99">
        <v>0.508</v>
      </c>
      <c r="G126" s="98">
        <v>1</v>
      </c>
      <c r="H126" s="98" t="s">
        <v>173</v>
      </c>
    </row>
    <row r="127" spans="1:8" ht="11.25" customHeight="1">
      <c r="A127" s="98" t="s">
        <v>375</v>
      </c>
      <c r="B127" s="98" t="s">
        <v>455</v>
      </c>
      <c r="C127" s="98" t="s">
        <v>456</v>
      </c>
      <c r="D127" s="98" t="s">
        <v>172</v>
      </c>
      <c r="E127" s="98">
        <v>22600</v>
      </c>
      <c r="F127" s="99">
        <v>0.249</v>
      </c>
      <c r="G127" s="98">
        <v>1</v>
      </c>
      <c r="H127" s="98" t="s">
        <v>173</v>
      </c>
    </row>
    <row r="128" spans="1:8" ht="11.25" customHeight="1">
      <c r="A128" s="98" t="s">
        <v>380</v>
      </c>
      <c r="B128" s="98" t="s">
        <v>358</v>
      </c>
      <c r="C128" s="98" t="s">
        <v>359</v>
      </c>
      <c r="D128" s="98" t="s">
        <v>360</v>
      </c>
      <c r="E128" s="98">
        <v>200</v>
      </c>
      <c r="F128" s="99">
        <v>0.002</v>
      </c>
      <c r="G128" s="98">
        <v>1</v>
      </c>
      <c r="H128" s="98" t="s">
        <v>361</v>
      </c>
    </row>
    <row r="129" spans="1:8" ht="11.25" customHeight="1">
      <c r="A129" s="98" t="s">
        <v>383</v>
      </c>
      <c r="B129" s="98" t="s">
        <v>277</v>
      </c>
      <c r="C129" s="98" t="s">
        <v>278</v>
      </c>
      <c r="D129" s="98" t="s">
        <v>279</v>
      </c>
      <c r="E129" s="98">
        <v>700</v>
      </c>
      <c r="F129" s="99">
        <v>0.008</v>
      </c>
      <c r="G129" s="98">
        <v>1</v>
      </c>
      <c r="H129" s="98" t="s">
        <v>280</v>
      </c>
    </row>
    <row r="130" spans="1:8" ht="11.25" customHeight="1">
      <c r="A130" s="98" t="s">
        <v>386</v>
      </c>
      <c r="B130" s="98" t="s">
        <v>397</v>
      </c>
      <c r="C130" s="98" t="s">
        <v>398</v>
      </c>
      <c r="D130" s="98" t="s">
        <v>399</v>
      </c>
      <c r="E130" s="98">
        <v>100</v>
      </c>
      <c r="F130" s="99">
        <v>0.001</v>
      </c>
      <c r="G130" s="98">
        <v>1</v>
      </c>
      <c r="H130" s="98" t="s">
        <v>400</v>
      </c>
    </row>
    <row r="131" spans="1:8" ht="11.25" customHeight="1">
      <c r="A131" s="98" t="s">
        <v>388</v>
      </c>
      <c r="B131" s="98" t="s">
        <v>308</v>
      </c>
      <c r="C131" s="98" t="s">
        <v>309</v>
      </c>
      <c r="D131" s="98" t="s">
        <v>310</v>
      </c>
      <c r="E131" s="98">
        <v>500</v>
      </c>
      <c r="F131" s="99">
        <v>0.006</v>
      </c>
      <c r="G131" s="98">
        <v>1</v>
      </c>
      <c r="H131" s="98" t="s">
        <v>311</v>
      </c>
    </row>
    <row r="132" spans="1:8" ht="11.25" customHeight="1">
      <c r="A132" s="98" t="s">
        <v>391</v>
      </c>
      <c r="B132" s="98" t="s">
        <v>251</v>
      </c>
      <c r="C132" s="98" t="s">
        <v>252</v>
      </c>
      <c r="D132" s="98" t="s">
        <v>253</v>
      </c>
      <c r="E132" s="98">
        <v>1187</v>
      </c>
      <c r="F132" s="99">
        <v>0.013</v>
      </c>
      <c r="G132" s="98">
        <v>1</v>
      </c>
      <c r="H132" s="98" t="s">
        <v>254</v>
      </c>
    </row>
    <row r="133" spans="1:8" ht="11.25" customHeight="1">
      <c r="A133" s="98" t="s">
        <v>396</v>
      </c>
      <c r="B133" s="98" t="s">
        <v>333</v>
      </c>
      <c r="C133" s="98" t="s">
        <v>334</v>
      </c>
      <c r="D133" s="98" t="s">
        <v>335</v>
      </c>
      <c r="E133" s="98">
        <v>305</v>
      </c>
      <c r="F133" s="99">
        <v>0.003</v>
      </c>
      <c r="G133" s="98">
        <v>1</v>
      </c>
      <c r="H133" s="98" t="s">
        <v>336</v>
      </c>
    </row>
    <row r="134" spans="1:8" ht="11.25" customHeight="1">
      <c r="A134" s="98" t="s">
        <v>401</v>
      </c>
      <c r="B134" s="98" t="s">
        <v>292</v>
      </c>
      <c r="C134" s="98" t="s">
        <v>293</v>
      </c>
      <c r="D134" s="98" t="s">
        <v>294</v>
      </c>
      <c r="E134" s="98">
        <v>500</v>
      </c>
      <c r="F134" s="99">
        <v>0.006</v>
      </c>
      <c r="G134" s="98">
        <v>1</v>
      </c>
      <c r="H134" s="98" t="s">
        <v>295</v>
      </c>
    </row>
    <row r="135" spans="1:8" ht="11.25" customHeight="1">
      <c r="A135" s="98" t="s">
        <v>406</v>
      </c>
      <c r="B135" s="98" t="s">
        <v>446</v>
      </c>
      <c r="C135" s="98" t="s">
        <v>447</v>
      </c>
      <c r="D135" s="98" t="s">
        <v>448</v>
      </c>
      <c r="E135" s="98">
        <v>5</v>
      </c>
      <c r="F135" s="99">
        <v>0</v>
      </c>
      <c r="G135" s="98">
        <v>1</v>
      </c>
      <c r="H135" s="98" t="s">
        <v>449</v>
      </c>
    </row>
    <row r="136" spans="1:8" ht="11.25" customHeight="1">
      <c r="A136" s="98" t="s">
        <v>411</v>
      </c>
      <c r="B136" s="98" t="s">
        <v>407</v>
      </c>
      <c r="C136" s="98" t="s">
        <v>408</v>
      </c>
      <c r="D136" s="98" t="s">
        <v>409</v>
      </c>
      <c r="E136" s="98">
        <v>100</v>
      </c>
      <c r="F136" s="99">
        <v>0.001</v>
      </c>
      <c r="G136" s="98">
        <v>1</v>
      </c>
      <c r="H136" s="98" t="s">
        <v>410</v>
      </c>
    </row>
    <row r="137" spans="1:8" ht="11.25" customHeight="1">
      <c r="A137" s="98" t="s">
        <v>416</v>
      </c>
      <c r="B137" s="98" t="s">
        <v>371</v>
      </c>
      <c r="C137" s="98" t="s">
        <v>372</v>
      </c>
      <c r="D137" s="98" t="s">
        <v>373</v>
      </c>
      <c r="E137" s="98">
        <v>100</v>
      </c>
      <c r="F137" s="99">
        <v>0.001</v>
      </c>
      <c r="G137" s="98">
        <v>1</v>
      </c>
      <c r="H137" s="98" t="s">
        <v>374</v>
      </c>
    </row>
    <row r="138" spans="1:8" ht="11.25" customHeight="1">
      <c r="A138" s="98" t="s">
        <v>420</v>
      </c>
      <c r="B138" s="98" t="s">
        <v>187</v>
      </c>
      <c r="C138" s="98" t="s">
        <v>188</v>
      </c>
      <c r="D138" s="98" t="s">
        <v>189</v>
      </c>
      <c r="E138" s="98">
        <v>18500</v>
      </c>
      <c r="F138" s="99">
        <v>0.204</v>
      </c>
      <c r="G138" s="98">
        <v>1</v>
      </c>
      <c r="H138" s="98" t="s">
        <v>190</v>
      </c>
    </row>
    <row r="139" spans="1:8" ht="11.25" customHeight="1">
      <c r="A139" s="98" t="s">
        <v>425</v>
      </c>
      <c r="B139" s="98" t="s">
        <v>170</v>
      </c>
      <c r="C139" s="98" t="s">
        <v>221</v>
      </c>
      <c r="D139" s="98" t="s">
        <v>222</v>
      </c>
      <c r="E139" s="98">
        <v>3600</v>
      </c>
      <c r="F139" s="99">
        <v>0.04</v>
      </c>
      <c r="G139" s="98">
        <v>1</v>
      </c>
      <c r="H139" s="98" t="s">
        <v>223</v>
      </c>
    </row>
    <row r="140" spans="1:8" ht="11.25" customHeight="1">
      <c r="A140" s="98" t="s">
        <v>430</v>
      </c>
      <c r="B140" s="98" t="s">
        <v>177</v>
      </c>
      <c r="C140" s="98" t="s">
        <v>178</v>
      </c>
      <c r="D140" s="98" t="s">
        <v>179</v>
      </c>
      <c r="E140" s="98">
        <v>25000</v>
      </c>
      <c r="F140" s="99">
        <v>0.276</v>
      </c>
      <c r="G140" s="98">
        <v>1</v>
      </c>
      <c r="H140" s="98" t="s">
        <v>180</v>
      </c>
    </row>
    <row r="141" spans="1:8" ht="11.25" customHeight="1">
      <c r="A141" s="98" t="s">
        <v>435</v>
      </c>
      <c r="B141" s="98" t="s">
        <v>426</v>
      </c>
      <c r="C141" s="98" t="s">
        <v>427</v>
      </c>
      <c r="D141" s="98" t="s">
        <v>428</v>
      </c>
      <c r="E141" s="98">
        <v>90</v>
      </c>
      <c r="F141" s="99">
        <v>0.001</v>
      </c>
      <c r="G141" s="98">
        <v>1</v>
      </c>
      <c r="H141" s="98" t="s">
        <v>429</v>
      </c>
    </row>
    <row r="142" spans="1:8" ht="11.25" customHeight="1">
      <c r="A142" s="98" t="s">
        <v>440</v>
      </c>
      <c r="B142" s="98" t="s">
        <v>300</v>
      </c>
      <c r="C142" s="98" t="s">
        <v>301</v>
      </c>
      <c r="D142" s="98" t="s">
        <v>302</v>
      </c>
      <c r="E142" s="98">
        <v>500</v>
      </c>
      <c r="F142" s="99">
        <v>0.006</v>
      </c>
      <c r="G142" s="98">
        <v>1</v>
      </c>
      <c r="H142" s="98" t="s">
        <v>303</v>
      </c>
    </row>
    <row r="143" spans="1:8" ht="11.25" customHeight="1">
      <c r="A143" s="98" t="s">
        <v>445</v>
      </c>
      <c r="B143" s="98" t="s">
        <v>376</v>
      </c>
      <c r="C143" s="98" t="s">
        <v>377</v>
      </c>
      <c r="D143" s="98" t="s">
        <v>378</v>
      </c>
      <c r="E143" s="98">
        <v>100</v>
      </c>
      <c r="F143" s="99">
        <v>0.001</v>
      </c>
      <c r="G143" s="98">
        <v>1</v>
      </c>
      <c r="H143" s="98" t="s">
        <v>379</v>
      </c>
    </row>
    <row r="144" spans="1:8" ht="11.25" customHeight="1">
      <c r="A144" s="98" t="s">
        <v>450</v>
      </c>
      <c r="B144" s="98" t="s">
        <v>431</v>
      </c>
      <c r="C144" s="98" t="s">
        <v>432</v>
      </c>
      <c r="D144" s="98" t="s">
        <v>433</v>
      </c>
      <c r="E144" s="98">
        <v>90</v>
      </c>
      <c r="F144" s="99">
        <v>0.001</v>
      </c>
      <c r="G144" s="98">
        <v>1</v>
      </c>
      <c r="H144" s="98" t="s">
        <v>434</v>
      </c>
    </row>
    <row r="145" spans="1:8" ht="11.25" customHeight="1">
      <c r="A145" s="98" t="s">
        <v>457</v>
      </c>
      <c r="B145" s="98" t="s">
        <v>197</v>
      </c>
      <c r="C145" s="98" t="s">
        <v>198</v>
      </c>
      <c r="D145" s="98" t="s">
        <v>199</v>
      </c>
      <c r="E145" s="98">
        <v>9050</v>
      </c>
      <c r="F145" s="99">
        <v>0.1</v>
      </c>
      <c r="G145" s="98">
        <v>1</v>
      </c>
      <c r="H145" s="98" t="s">
        <v>200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458</v>
      </c>
      <c r="E2" s="87"/>
      <c r="F2" s="88"/>
      <c r="G2" s="87"/>
      <c r="H2" s="89"/>
    </row>
    <row r="3" spans="1:8" s="86" customFormat="1" ht="12.75" customHeight="1">
      <c r="A3" s="160" t="s">
        <v>95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98" t="s">
        <v>59</v>
      </c>
      <c r="B6" s="98" t="s">
        <v>459</v>
      </c>
      <c r="C6" s="98" t="s">
        <v>460</v>
      </c>
      <c r="D6" s="98" t="s">
        <v>461</v>
      </c>
      <c r="E6" s="98">
        <v>272910</v>
      </c>
      <c r="F6" s="99">
        <v>3.012</v>
      </c>
      <c r="G6" s="98">
        <v>1</v>
      </c>
      <c r="H6" s="98" t="s">
        <v>462</v>
      </c>
    </row>
    <row r="7" spans="1:8" ht="11.25" customHeight="1">
      <c r="A7" s="98" t="s">
        <v>72</v>
      </c>
      <c r="B7" s="98" t="s">
        <v>463</v>
      </c>
      <c r="C7" s="98" t="s">
        <v>464</v>
      </c>
      <c r="D7" s="98" t="s">
        <v>465</v>
      </c>
      <c r="E7" s="98">
        <v>154800</v>
      </c>
      <c r="F7" s="99">
        <v>1.709</v>
      </c>
      <c r="G7" s="98">
        <v>1</v>
      </c>
      <c r="H7" s="98" t="s">
        <v>466</v>
      </c>
    </row>
    <row r="8" spans="1:8" ht="11.25" customHeight="1">
      <c r="A8" s="98" t="s">
        <v>176</v>
      </c>
      <c r="B8" s="98" t="s">
        <v>133</v>
      </c>
      <c r="C8" s="98" t="s">
        <v>467</v>
      </c>
      <c r="D8" s="98" t="s">
        <v>468</v>
      </c>
      <c r="E8" s="98">
        <v>25000</v>
      </c>
      <c r="F8" s="99">
        <v>0.276</v>
      </c>
      <c r="G8" s="98">
        <v>1</v>
      </c>
      <c r="H8" s="98" t="s">
        <v>133</v>
      </c>
    </row>
    <row r="9" spans="1:8" ht="11.25" customHeight="1">
      <c r="A9" s="98" t="s">
        <v>181</v>
      </c>
      <c r="B9" s="98" t="s">
        <v>469</v>
      </c>
      <c r="C9" s="98" t="s">
        <v>470</v>
      </c>
      <c r="D9" s="98" t="s">
        <v>471</v>
      </c>
      <c r="E9" s="98">
        <v>20357</v>
      </c>
      <c r="F9" s="99">
        <v>0.225</v>
      </c>
      <c r="G9" s="98">
        <v>1</v>
      </c>
      <c r="H9" s="98" t="s">
        <v>472</v>
      </c>
    </row>
    <row r="10" spans="1:8" ht="11.25" customHeight="1">
      <c r="A10" s="98" t="s">
        <v>186</v>
      </c>
      <c r="B10" s="98" t="s">
        <v>133</v>
      </c>
      <c r="C10" s="98" t="s">
        <v>473</v>
      </c>
      <c r="D10" s="98" t="s">
        <v>474</v>
      </c>
      <c r="E10" s="98">
        <v>17000</v>
      </c>
      <c r="F10" s="99">
        <v>0.188</v>
      </c>
      <c r="G10" s="98">
        <v>1</v>
      </c>
      <c r="H10" s="98" t="s">
        <v>133</v>
      </c>
    </row>
    <row r="11" spans="1:8" ht="11.25" customHeight="1">
      <c r="A11" s="98" t="s">
        <v>191</v>
      </c>
      <c r="B11" s="98" t="s">
        <v>475</v>
      </c>
      <c r="C11" s="98" t="s">
        <v>476</v>
      </c>
      <c r="D11" s="98" t="s">
        <v>477</v>
      </c>
      <c r="E11" s="98">
        <v>16498</v>
      </c>
      <c r="F11" s="99">
        <v>0.182</v>
      </c>
      <c r="G11" s="98">
        <v>1</v>
      </c>
      <c r="H11" s="98" t="s">
        <v>478</v>
      </c>
    </row>
    <row r="12" spans="1:8" ht="11.25" customHeight="1">
      <c r="A12" s="98" t="s">
        <v>196</v>
      </c>
      <c r="B12" s="98" t="s">
        <v>479</v>
      </c>
      <c r="C12" s="98" t="s">
        <v>480</v>
      </c>
      <c r="D12" s="98" t="s">
        <v>481</v>
      </c>
      <c r="E12" s="98">
        <v>13300</v>
      </c>
      <c r="F12" s="99">
        <v>0.147</v>
      </c>
      <c r="G12" s="98">
        <v>1</v>
      </c>
      <c r="H12" s="98" t="s">
        <v>482</v>
      </c>
    </row>
    <row r="13" spans="1:8" ht="11.25" customHeight="1">
      <c r="A13" s="98" t="s">
        <v>201</v>
      </c>
      <c r="B13" s="98" t="s">
        <v>463</v>
      </c>
      <c r="C13" s="98" t="s">
        <v>483</v>
      </c>
      <c r="D13" s="98" t="s">
        <v>484</v>
      </c>
      <c r="E13" s="98">
        <v>10700</v>
      </c>
      <c r="F13" s="99">
        <v>0.118</v>
      </c>
      <c r="G13" s="98">
        <v>1</v>
      </c>
      <c r="H13" s="98" t="s">
        <v>485</v>
      </c>
    </row>
    <row r="14" spans="1:8" ht="11.25" customHeight="1">
      <c r="A14" s="3"/>
      <c r="B14" s="3"/>
      <c r="C14" s="3"/>
      <c r="D14" s="3" t="s">
        <v>142</v>
      </c>
      <c r="E14" s="3">
        <f>SUM(E6:E13)</f>
        <v>530565</v>
      </c>
      <c r="F14" s="3">
        <f>SUM(F6:F13)</f>
        <v>5.857</v>
      </c>
      <c r="G14" s="3">
        <f>SUM(G6:G13)</f>
        <v>8</v>
      </c>
      <c r="H14" s="3"/>
    </row>
    <row r="17" spans="1:8" ht="11.25" customHeight="1">
      <c r="A17" s="98" t="s">
        <v>59</v>
      </c>
      <c r="B17" s="98" t="s">
        <v>133</v>
      </c>
      <c r="C17" s="98" t="s">
        <v>467</v>
      </c>
      <c r="D17" s="98" t="s">
        <v>468</v>
      </c>
      <c r="E17" s="98">
        <v>25000</v>
      </c>
      <c r="F17" s="99">
        <v>0.276</v>
      </c>
      <c r="G17" s="98">
        <v>1</v>
      </c>
      <c r="H17" s="98" t="s">
        <v>133</v>
      </c>
    </row>
    <row r="18" spans="1:8" ht="11.25" customHeight="1">
      <c r="A18" s="98" t="s">
        <v>72</v>
      </c>
      <c r="B18" s="98" t="s">
        <v>133</v>
      </c>
      <c r="C18" s="98" t="s">
        <v>473</v>
      </c>
      <c r="D18" s="98" t="s">
        <v>474</v>
      </c>
      <c r="E18" s="98">
        <v>17000</v>
      </c>
      <c r="F18" s="99">
        <v>0.188</v>
      </c>
      <c r="G18" s="98">
        <v>1</v>
      </c>
      <c r="H18" s="98" t="s">
        <v>133</v>
      </c>
    </row>
    <row r="19" spans="1:8" ht="11.25" customHeight="1">
      <c r="A19" s="98" t="s">
        <v>176</v>
      </c>
      <c r="B19" s="98" t="s">
        <v>469</v>
      </c>
      <c r="C19" s="98" t="s">
        <v>470</v>
      </c>
      <c r="D19" s="98" t="s">
        <v>471</v>
      </c>
      <c r="E19" s="98">
        <v>20357</v>
      </c>
      <c r="F19" s="99">
        <v>0.225</v>
      </c>
      <c r="G19" s="98">
        <v>1</v>
      </c>
      <c r="H19" s="98" t="s">
        <v>472</v>
      </c>
    </row>
    <row r="20" spans="1:8" ht="11.25" customHeight="1">
      <c r="A20" s="98" t="s">
        <v>181</v>
      </c>
      <c r="B20" s="98" t="s">
        <v>475</v>
      </c>
      <c r="C20" s="98" t="s">
        <v>476</v>
      </c>
      <c r="D20" s="98" t="s">
        <v>477</v>
      </c>
      <c r="E20" s="98">
        <v>16498</v>
      </c>
      <c r="F20" s="99">
        <v>0.182</v>
      </c>
      <c r="G20" s="98">
        <v>1</v>
      </c>
      <c r="H20" s="98" t="s">
        <v>478</v>
      </c>
    </row>
    <row r="21" spans="1:8" ht="11.25" customHeight="1">
      <c r="A21" s="98" t="s">
        <v>186</v>
      </c>
      <c r="B21" s="98" t="s">
        <v>459</v>
      </c>
      <c r="C21" s="98" t="s">
        <v>460</v>
      </c>
      <c r="D21" s="98" t="s">
        <v>461</v>
      </c>
      <c r="E21" s="98">
        <v>272910</v>
      </c>
      <c r="F21" s="99">
        <v>3.012</v>
      </c>
      <c r="G21" s="98">
        <v>1</v>
      </c>
      <c r="H21" s="98" t="s">
        <v>462</v>
      </c>
    </row>
    <row r="22" spans="1:8" ht="11.25" customHeight="1">
      <c r="A22" s="98" t="s">
        <v>191</v>
      </c>
      <c r="B22" s="98" t="s">
        <v>479</v>
      </c>
      <c r="C22" s="98" t="s">
        <v>480</v>
      </c>
      <c r="D22" s="98" t="s">
        <v>481</v>
      </c>
      <c r="E22" s="98">
        <v>13300</v>
      </c>
      <c r="F22" s="99">
        <v>0.147</v>
      </c>
      <c r="G22" s="98">
        <v>1</v>
      </c>
      <c r="H22" s="98" t="s">
        <v>482</v>
      </c>
    </row>
    <row r="23" spans="1:8" ht="11.25" customHeight="1">
      <c r="A23" s="98" t="s">
        <v>196</v>
      </c>
      <c r="B23" s="98" t="s">
        <v>463</v>
      </c>
      <c r="C23" s="98" t="s">
        <v>483</v>
      </c>
      <c r="D23" s="98" t="s">
        <v>484</v>
      </c>
      <c r="E23" s="98">
        <v>10700</v>
      </c>
      <c r="F23" s="99">
        <v>0.118</v>
      </c>
      <c r="G23" s="98">
        <v>1</v>
      </c>
      <c r="H23" s="98" t="s">
        <v>485</v>
      </c>
    </row>
    <row r="24" spans="1:8" ht="11.25" customHeight="1">
      <c r="A24" s="98" t="s">
        <v>201</v>
      </c>
      <c r="B24" s="98" t="s">
        <v>463</v>
      </c>
      <c r="C24" s="98" t="s">
        <v>464</v>
      </c>
      <c r="D24" s="98" t="s">
        <v>465</v>
      </c>
      <c r="E24" s="98">
        <v>154800</v>
      </c>
      <c r="F24" s="99">
        <v>1.709</v>
      </c>
      <c r="G24" s="98">
        <v>1</v>
      </c>
      <c r="H24" s="98" t="s">
        <v>466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458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</cols>
  <sheetData>
    <row r="1" spans="4:8" s="86" customFormat="1" ht="12.75">
      <c r="D1" s="69" t="s">
        <v>131</v>
      </c>
      <c r="E1" s="87"/>
      <c r="F1" s="88"/>
      <c r="G1" s="87"/>
      <c r="H1" s="89"/>
    </row>
    <row r="2" spans="1:8" s="86" customFormat="1" ht="12.75">
      <c r="A2" s="2" t="s">
        <v>486</v>
      </c>
      <c r="E2" s="87"/>
      <c r="F2" s="88"/>
      <c r="G2" s="87"/>
      <c r="H2" s="89"/>
    </row>
    <row r="3" spans="1:8" s="86" customFormat="1" ht="12.75">
      <c r="A3" s="160" t="s">
        <v>98</v>
      </c>
      <c r="B3" s="160"/>
      <c r="C3" s="160"/>
      <c r="D3" s="160"/>
      <c r="E3" s="160"/>
      <c r="F3" s="160"/>
      <c r="G3" s="87"/>
      <c r="H3" s="89"/>
    </row>
    <row r="4" spans="5:8" s="86" customFormat="1" ht="12.75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2.75">
      <c r="A6" s="98" t="s">
        <v>59</v>
      </c>
      <c r="B6" s="98" t="s">
        <v>487</v>
      </c>
      <c r="C6" s="98" t="s">
        <v>488</v>
      </c>
      <c r="D6" s="98" t="s">
        <v>489</v>
      </c>
      <c r="E6" s="98">
        <v>6700</v>
      </c>
      <c r="F6" s="99">
        <v>0.074</v>
      </c>
      <c r="G6" s="98">
        <v>1</v>
      </c>
      <c r="H6" s="98" t="s">
        <v>490</v>
      </c>
    </row>
    <row r="7" spans="1:8" ht="12.75">
      <c r="A7" s="98" t="s">
        <v>72</v>
      </c>
      <c r="B7" s="98" t="s">
        <v>133</v>
      </c>
      <c r="C7" s="98" t="s">
        <v>491</v>
      </c>
      <c r="D7" s="98" t="s">
        <v>492</v>
      </c>
      <c r="E7" s="98">
        <v>400</v>
      </c>
      <c r="F7" s="99">
        <v>0.004</v>
      </c>
      <c r="G7" s="98">
        <v>1</v>
      </c>
      <c r="H7" s="98" t="s">
        <v>133</v>
      </c>
    </row>
    <row r="8" spans="1:8" ht="12.75">
      <c r="A8" s="98" t="s">
        <v>176</v>
      </c>
      <c r="B8" s="98" t="s">
        <v>493</v>
      </c>
      <c r="C8" s="98" t="s">
        <v>494</v>
      </c>
      <c r="D8" s="98" t="s">
        <v>495</v>
      </c>
      <c r="E8" s="98">
        <v>297</v>
      </c>
      <c r="F8" s="99">
        <v>0.003</v>
      </c>
      <c r="G8" s="98">
        <v>1</v>
      </c>
      <c r="H8" s="98" t="s">
        <v>496</v>
      </c>
    </row>
    <row r="9" spans="1:8" ht="12.75">
      <c r="A9" s="3"/>
      <c r="B9" s="3"/>
      <c r="C9" s="3"/>
      <c r="D9" s="3" t="s">
        <v>142</v>
      </c>
      <c r="E9" s="3">
        <f>SUM(E6:E8)</f>
        <v>7397</v>
      </c>
      <c r="F9" s="3">
        <f>SUM(F6:F8)</f>
        <v>0.081</v>
      </c>
      <c r="G9" s="3">
        <f>SUM(G6:G8)</f>
        <v>3</v>
      </c>
      <c r="H9" s="3"/>
    </row>
    <row r="12" spans="1:8" ht="12.75">
      <c r="A12" s="98" t="s">
        <v>59</v>
      </c>
      <c r="B12" s="98" t="s">
        <v>133</v>
      </c>
      <c r="C12" s="98" t="s">
        <v>491</v>
      </c>
      <c r="D12" s="98" t="s">
        <v>492</v>
      </c>
      <c r="E12" s="98">
        <v>400</v>
      </c>
      <c r="F12" s="99">
        <v>0.004</v>
      </c>
      <c r="G12" s="98">
        <v>1</v>
      </c>
      <c r="H12" s="98" t="s">
        <v>133</v>
      </c>
    </row>
    <row r="13" spans="1:8" ht="12.75">
      <c r="A13" s="98" t="s">
        <v>72</v>
      </c>
      <c r="B13" s="98" t="s">
        <v>493</v>
      </c>
      <c r="C13" s="98" t="s">
        <v>494</v>
      </c>
      <c r="D13" s="98" t="s">
        <v>495</v>
      </c>
      <c r="E13" s="98">
        <v>297</v>
      </c>
      <c r="F13" s="99">
        <v>0.003</v>
      </c>
      <c r="G13" s="98">
        <v>1</v>
      </c>
      <c r="H13" s="98" t="s">
        <v>496</v>
      </c>
    </row>
    <row r="14" spans="1:8" ht="12.75">
      <c r="A14" s="98" t="s">
        <v>176</v>
      </c>
      <c r="B14" s="98" t="s">
        <v>487</v>
      </c>
      <c r="C14" s="98" t="s">
        <v>488</v>
      </c>
      <c r="D14" s="98" t="s">
        <v>489</v>
      </c>
      <c r="E14" s="98">
        <v>6700</v>
      </c>
      <c r="F14" s="99">
        <v>0.074</v>
      </c>
      <c r="G14" s="98">
        <v>1</v>
      </c>
      <c r="H14" s="98" t="s">
        <v>490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</cols>
  <sheetData>
    <row r="1" spans="4:8" s="86" customFormat="1" ht="12.75">
      <c r="D1" s="69" t="s">
        <v>131</v>
      </c>
      <c r="E1" s="87"/>
      <c r="F1" s="88"/>
      <c r="G1" s="87"/>
      <c r="H1" s="89"/>
    </row>
    <row r="2" spans="1:8" s="86" customFormat="1" ht="12.75">
      <c r="A2" s="2" t="s">
        <v>497</v>
      </c>
      <c r="E2" s="87"/>
      <c r="F2" s="88"/>
      <c r="G2" s="87"/>
      <c r="H2" s="89"/>
    </row>
    <row r="3" spans="1:8" s="86" customFormat="1" ht="12.75">
      <c r="A3" s="160" t="s">
        <v>100</v>
      </c>
      <c r="B3" s="160"/>
      <c r="C3" s="160"/>
      <c r="D3" s="160"/>
      <c r="E3" s="160"/>
      <c r="F3" s="160"/>
      <c r="G3" s="87"/>
      <c r="H3" s="89"/>
    </row>
    <row r="4" spans="5:8" s="86" customFormat="1" ht="12.75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2.75">
      <c r="A6" s="98" t="s">
        <v>59</v>
      </c>
      <c r="B6" s="98" t="s">
        <v>133</v>
      </c>
      <c r="C6" s="98" t="s">
        <v>498</v>
      </c>
      <c r="D6" s="98" t="s">
        <v>499</v>
      </c>
      <c r="E6" s="98">
        <v>500</v>
      </c>
      <c r="F6" s="99">
        <v>0.006</v>
      </c>
      <c r="G6" s="98">
        <v>1</v>
      </c>
      <c r="H6" s="98" t="s">
        <v>133</v>
      </c>
    </row>
    <row r="7" spans="1:8" ht="12.75">
      <c r="A7" s="98" t="s">
        <v>72</v>
      </c>
      <c r="B7" s="98" t="s">
        <v>133</v>
      </c>
      <c r="C7" s="98" t="s">
        <v>500</v>
      </c>
      <c r="D7" s="98" t="s">
        <v>501</v>
      </c>
      <c r="E7" s="98">
        <v>400</v>
      </c>
      <c r="F7" s="99">
        <v>0.004</v>
      </c>
      <c r="G7" s="98">
        <v>1</v>
      </c>
      <c r="H7" s="98" t="s">
        <v>133</v>
      </c>
    </row>
    <row r="8" spans="1:8" ht="12.75">
      <c r="A8" s="98" t="s">
        <v>176</v>
      </c>
      <c r="B8" s="98" t="s">
        <v>133</v>
      </c>
      <c r="C8" s="98" t="s">
        <v>502</v>
      </c>
      <c r="D8" s="98" t="s">
        <v>503</v>
      </c>
      <c r="E8" s="98">
        <v>100</v>
      </c>
      <c r="F8" s="99">
        <v>0.001</v>
      </c>
      <c r="G8" s="98">
        <v>1</v>
      </c>
      <c r="H8" s="98" t="s">
        <v>133</v>
      </c>
    </row>
    <row r="9" spans="1:8" ht="12.75">
      <c r="A9" s="3"/>
      <c r="B9" s="3"/>
      <c r="C9" s="3"/>
      <c r="D9" s="3" t="s">
        <v>142</v>
      </c>
      <c r="E9" s="3">
        <f>SUM(E6:E8)</f>
        <v>1000</v>
      </c>
      <c r="F9" s="3">
        <f>SUM(F6:F8)</f>
        <v>0.011</v>
      </c>
      <c r="G9" s="3">
        <f>SUM(G6:G8)</f>
        <v>3</v>
      </c>
      <c r="H9" s="3"/>
    </row>
    <row r="12" spans="1:8" ht="12.75">
      <c r="A12" s="98" t="s">
        <v>59</v>
      </c>
      <c r="B12" s="98" t="s">
        <v>133</v>
      </c>
      <c r="C12" s="98" t="s">
        <v>498</v>
      </c>
      <c r="D12" s="98" t="s">
        <v>499</v>
      </c>
      <c r="E12" s="98">
        <v>500</v>
      </c>
      <c r="F12" s="99">
        <v>0.006</v>
      </c>
      <c r="G12" s="98">
        <v>1</v>
      </c>
      <c r="H12" s="98" t="s">
        <v>133</v>
      </c>
    </row>
    <row r="13" spans="1:8" ht="12.75">
      <c r="A13" s="98" t="s">
        <v>72</v>
      </c>
      <c r="B13" s="98" t="s">
        <v>133</v>
      </c>
      <c r="C13" s="98" t="s">
        <v>500</v>
      </c>
      <c r="D13" s="98" t="s">
        <v>501</v>
      </c>
      <c r="E13" s="98">
        <v>400</v>
      </c>
      <c r="F13" s="99">
        <v>0.004</v>
      </c>
      <c r="G13" s="98">
        <v>1</v>
      </c>
      <c r="H13" s="98" t="s">
        <v>133</v>
      </c>
    </row>
    <row r="14" spans="1:8" ht="12.75">
      <c r="A14" s="98" t="s">
        <v>176</v>
      </c>
      <c r="B14" s="98" t="s">
        <v>133</v>
      </c>
      <c r="C14" s="98" t="s">
        <v>502</v>
      </c>
      <c r="D14" s="98" t="s">
        <v>503</v>
      </c>
      <c r="E14" s="98">
        <v>100</v>
      </c>
      <c r="F14" s="99">
        <v>0.001</v>
      </c>
      <c r="G14" s="98">
        <v>1</v>
      </c>
      <c r="H14" s="98" t="s">
        <v>133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</cols>
  <sheetData>
    <row r="1" spans="4:8" s="86" customFormat="1" ht="12.75">
      <c r="D1" s="69" t="s">
        <v>131</v>
      </c>
      <c r="E1" s="87"/>
      <c r="F1" s="88"/>
      <c r="G1" s="87"/>
      <c r="H1" s="89"/>
    </row>
    <row r="2" spans="1:8" s="86" customFormat="1" ht="12.75">
      <c r="A2" s="2" t="s">
        <v>504</v>
      </c>
      <c r="E2" s="87"/>
      <c r="F2" s="88"/>
      <c r="G2" s="87"/>
      <c r="H2" s="89"/>
    </row>
    <row r="3" spans="1:8" s="86" customFormat="1" ht="12.75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</cols>
  <sheetData>
    <row r="1" spans="4:8" s="86" customFormat="1" ht="12.75">
      <c r="D1" s="69" t="s">
        <v>131</v>
      </c>
      <c r="E1" s="87"/>
      <c r="F1" s="88"/>
      <c r="G1" s="87"/>
      <c r="H1" s="89"/>
    </row>
    <row r="2" spans="1:8" s="86" customFormat="1" ht="12.75">
      <c r="A2" s="2" t="s">
        <v>505</v>
      </c>
      <c r="E2" s="87"/>
      <c r="F2" s="88"/>
      <c r="G2" s="87"/>
      <c r="H2" s="89"/>
    </row>
    <row r="3" spans="1:8" s="86" customFormat="1" ht="12.75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</cols>
  <sheetData>
    <row r="1" spans="4:8" s="86" customFormat="1" ht="12.75">
      <c r="D1" s="69" t="s">
        <v>131</v>
      </c>
      <c r="E1" s="87"/>
      <c r="F1" s="88"/>
      <c r="G1" s="87"/>
      <c r="H1" s="89"/>
    </row>
    <row r="2" spans="1:8" s="86" customFormat="1" ht="12.75">
      <c r="A2" s="2" t="s">
        <v>506</v>
      </c>
      <c r="E2" s="87"/>
      <c r="F2" s="88"/>
      <c r="G2" s="87"/>
      <c r="H2" s="89"/>
    </row>
    <row r="3" spans="1:8" s="86" customFormat="1" ht="12.75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</cols>
  <sheetData>
    <row r="1" spans="4:8" s="86" customFormat="1" ht="12.75">
      <c r="D1" s="69" t="s">
        <v>131</v>
      </c>
      <c r="E1" s="87"/>
      <c r="F1" s="88"/>
      <c r="G1" s="87"/>
      <c r="H1" s="89"/>
    </row>
    <row r="2" spans="1:8" s="86" customFormat="1" ht="12.75">
      <c r="A2" s="2" t="s">
        <v>507</v>
      </c>
      <c r="E2" s="87"/>
      <c r="F2" s="88"/>
      <c r="G2" s="87"/>
      <c r="H2" s="89"/>
    </row>
    <row r="3" spans="1:8" s="86" customFormat="1" ht="12.75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ht="11.25" customHeight="1">
      <c r="D1" s="69" t="s">
        <v>131</v>
      </c>
    </row>
    <row r="2" spans="1:8" ht="11.25" customHeight="1">
      <c r="A2" s="94" t="s">
        <v>143</v>
      </c>
      <c r="B2" s="94"/>
      <c r="C2" s="94"/>
      <c r="D2" s="94"/>
      <c r="E2" s="95"/>
      <c r="F2" s="96"/>
      <c r="G2" s="94"/>
      <c r="H2" s="94"/>
    </row>
    <row r="3" spans="1:6" ht="11.25" customHeight="1">
      <c r="A3" s="160" t="s">
        <v>133</v>
      </c>
      <c r="B3" s="160"/>
      <c r="C3" s="160"/>
      <c r="D3" s="160"/>
      <c r="E3" s="160"/>
      <c r="F3" s="160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508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2" customWidth="1"/>
    <col min="2" max="2" width="9.28125" style="101" customWidth="1"/>
    <col min="3" max="3" width="9.140625" style="101" customWidth="1"/>
    <col min="4" max="4" width="25.7109375" style="101" bestFit="1" customWidth="1"/>
    <col min="5" max="5" width="15.8515625" style="101" customWidth="1"/>
    <col min="6" max="6" width="13.8515625" style="101" customWidth="1"/>
    <col min="7" max="7" width="15.28125" style="101" customWidth="1"/>
    <col min="8" max="8" width="17.140625" style="101" customWidth="1"/>
    <col min="9" max="9" width="19.00390625" style="101" customWidth="1"/>
    <col min="10" max="10" width="9.140625" style="101" customWidth="1"/>
    <col min="11" max="11" width="15.421875" style="101" customWidth="1"/>
    <col min="12" max="12" width="15.28125" style="101" customWidth="1"/>
    <col min="13" max="13" width="19.00390625" style="101" customWidth="1"/>
    <col min="14" max="14" width="28.57421875" style="101" customWidth="1"/>
    <col min="15" max="16" width="13.7109375" style="101" customWidth="1"/>
    <col min="17" max="16384" width="9.140625" style="101" customWidth="1"/>
  </cols>
  <sheetData>
    <row r="1" spans="2:13" ht="13.5" customHeight="1">
      <c r="B1" s="103"/>
      <c r="F1" s="104" t="s">
        <v>131</v>
      </c>
      <c r="G1" s="102"/>
      <c r="H1" s="102"/>
      <c r="I1" s="102"/>
      <c r="J1" s="102"/>
      <c r="K1" s="102"/>
      <c r="L1" s="102"/>
      <c r="M1" s="102"/>
    </row>
    <row r="2" spans="1:9" ht="12.75" customHeight="1">
      <c r="A2" s="105" t="s">
        <v>509</v>
      </c>
      <c r="B2" s="106" t="s">
        <v>510</v>
      </c>
      <c r="C2" s="103"/>
      <c r="D2" s="103"/>
      <c r="E2" s="103"/>
      <c r="F2" s="103"/>
      <c r="G2" s="103"/>
      <c r="H2" s="103"/>
      <c r="I2" s="103"/>
    </row>
    <row r="3" spans="2:10" ht="12.75" customHeight="1">
      <c r="B3" s="106" t="s">
        <v>511</v>
      </c>
      <c r="C3" s="103"/>
      <c r="D3" s="103"/>
      <c r="E3" s="103"/>
      <c r="F3" s="103"/>
      <c r="G3" s="103"/>
      <c r="H3" s="103"/>
      <c r="I3" s="103"/>
      <c r="J3" s="107" t="s">
        <v>512</v>
      </c>
    </row>
    <row r="4" spans="2:13" ht="12.7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6" ht="70.5" customHeight="1">
      <c r="A5" s="108" t="s">
        <v>134</v>
      </c>
      <c r="B5" s="108" t="s">
        <v>513</v>
      </c>
      <c r="C5" s="108" t="s">
        <v>136</v>
      </c>
      <c r="D5" s="108" t="s">
        <v>514</v>
      </c>
      <c r="E5" s="164" t="s">
        <v>515</v>
      </c>
      <c r="F5" s="165"/>
      <c r="G5" s="164" t="s">
        <v>516</v>
      </c>
      <c r="H5" s="166"/>
      <c r="I5" s="165"/>
      <c r="J5" s="164" t="s">
        <v>517</v>
      </c>
      <c r="K5" s="165"/>
      <c r="L5" s="164" t="s">
        <v>518</v>
      </c>
      <c r="M5" s="165"/>
      <c r="N5" s="109" t="s">
        <v>519</v>
      </c>
      <c r="O5" s="109" t="s">
        <v>520</v>
      </c>
      <c r="P5" s="109" t="s">
        <v>141</v>
      </c>
    </row>
    <row r="6" spans="1:16" ht="63.75" customHeight="1">
      <c r="A6" s="110"/>
      <c r="B6" s="111"/>
      <c r="C6" s="111"/>
      <c r="D6" s="112"/>
      <c r="E6" s="113" t="s">
        <v>521</v>
      </c>
      <c r="F6" s="109" t="s">
        <v>522</v>
      </c>
      <c r="G6" s="114" t="s">
        <v>523</v>
      </c>
      <c r="H6" s="115" t="s">
        <v>524</v>
      </c>
      <c r="I6" s="113" t="s">
        <v>525</v>
      </c>
      <c r="J6" s="113" t="s">
        <v>526</v>
      </c>
      <c r="K6" s="113" t="s">
        <v>527</v>
      </c>
      <c r="L6" s="113" t="s">
        <v>528</v>
      </c>
      <c r="M6" s="113" t="s">
        <v>529</v>
      </c>
      <c r="N6" s="109"/>
      <c r="O6" s="112"/>
      <c r="P6" s="112"/>
    </row>
    <row r="7" spans="1:16" ht="12.75" customHeight="1">
      <c r="A7" s="116" t="s">
        <v>48</v>
      </c>
      <c r="B7" s="116"/>
      <c r="C7" s="116"/>
      <c r="D7" s="116" t="s">
        <v>49</v>
      </c>
      <c r="E7" s="116" t="s">
        <v>50</v>
      </c>
      <c r="F7" s="116" t="s">
        <v>51</v>
      </c>
      <c r="G7" s="116" t="s">
        <v>52</v>
      </c>
      <c r="H7" s="116" t="s">
        <v>530</v>
      </c>
      <c r="I7" s="116" t="s">
        <v>54</v>
      </c>
      <c r="J7" s="116" t="s">
        <v>55</v>
      </c>
      <c r="K7" s="116" t="s">
        <v>531</v>
      </c>
      <c r="L7" s="116" t="s">
        <v>532</v>
      </c>
      <c r="M7" s="116" t="s">
        <v>533</v>
      </c>
      <c r="N7" s="116" t="s">
        <v>534</v>
      </c>
      <c r="O7" s="116"/>
      <c r="P7" s="116"/>
    </row>
    <row r="8" spans="1:16" s="117" customFormat="1" ht="11.25">
      <c r="A8" s="118">
        <v>1</v>
      </c>
      <c r="B8" s="118" t="s">
        <v>145</v>
      </c>
      <c r="C8" s="118" t="s">
        <v>146</v>
      </c>
      <c r="D8" s="118" t="s">
        <v>147</v>
      </c>
      <c r="E8" s="118">
        <v>6450000</v>
      </c>
      <c r="F8" s="119">
        <v>71.192</v>
      </c>
      <c r="G8" s="118">
        <v>0</v>
      </c>
      <c r="H8" s="119">
        <f>G8/E8*100</f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8">
        <v>1</v>
      </c>
      <c r="P8" s="98" t="s">
        <v>148</v>
      </c>
    </row>
    <row r="9" spans="1:16" s="117" customFormat="1" ht="12.75" customHeight="1">
      <c r="A9" s="161" t="s">
        <v>142</v>
      </c>
      <c r="B9" s="162"/>
      <c r="C9" s="162"/>
      <c r="D9" s="163"/>
      <c r="E9" s="3">
        <f>SUM(E8:E8)</f>
        <v>6450000</v>
      </c>
      <c r="F9" s="120">
        <f>SUM(F8:F8)</f>
        <v>71.192</v>
      </c>
      <c r="G9" s="3">
        <f>SUM(G8:G8)</f>
        <v>0</v>
      </c>
      <c r="H9" s="120">
        <f>G9/E9*100</f>
        <v>0</v>
      </c>
      <c r="I9" s="120">
        <f aca="true" t="shared" si="0" ref="I9:O9">SUM(I8:I8)</f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1</v>
      </c>
      <c r="P9" s="3"/>
    </row>
  </sheetData>
  <sheetProtection/>
  <mergeCells count="5">
    <mergeCell ref="A9:D9"/>
    <mergeCell ref="E5:F5"/>
    <mergeCell ref="G5:I5"/>
    <mergeCell ref="J5:K5"/>
    <mergeCell ref="L5:M5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02" customWidth="1"/>
    <col min="2" max="3" width="9.28125" style="101" customWidth="1"/>
    <col min="4" max="4" width="45.421875" style="101" customWidth="1"/>
    <col min="5" max="5" width="16.140625" style="101" customWidth="1"/>
    <col min="6" max="6" width="27.421875" style="101" customWidth="1"/>
    <col min="7" max="10" width="15.28125" style="101" customWidth="1"/>
    <col min="11" max="11" width="28.57421875" style="101" customWidth="1"/>
    <col min="12" max="13" width="11.421875" style="101" customWidth="1"/>
    <col min="14" max="114" width="9.00390625" style="101" customWidth="1"/>
    <col min="115" max="16384" width="9.140625" style="101" customWidth="1"/>
  </cols>
  <sheetData>
    <row r="1" ht="13.5" customHeight="1">
      <c r="F1" s="104" t="s">
        <v>131</v>
      </c>
    </row>
    <row r="2" spans="1:7" ht="12.75" customHeight="1">
      <c r="A2" s="105" t="s">
        <v>535</v>
      </c>
      <c r="B2" s="106" t="s">
        <v>510</v>
      </c>
      <c r="C2" s="103"/>
      <c r="D2" s="103"/>
      <c r="E2" s="103"/>
      <c r="F2" s="103"/>
      <c r="G2" s="103"/>
    </row>
    <row r="3" spans="2:7" ht="12.75" customHeight="1">
      <c r="B3" s="106" t="s">
        <v>536</v>
      </c>
      <c r="C3" s="103"/>
      <c r="D3" s="103"/>
      <c r="E3" s="103"/>
      <c r="F3" s="103"/>
      <c r="G3" s="107" t="s">
        <v>512</v>
      </c>
    </row>
    <row r="4" spans="2:13" ht="13.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64.5" customHeight="1">
      <c r="A5" s="108" t="s">
        <v>134</v>
      </c>
      <c r="B5" s="108" t="s">
        <v>513</v>
      </c>
      <c r="C5" s="108" t="s">
        <v>136</v>
      </c>
      <c r="D5" s="108" t="s">
        <v>514</v>
      </c>
      <c r="E5" s="121" t="s">
        <v>521</v>
      </c>
      <c r="F5" s="121" t="s">
        <v>537</v>
      </c>
      <c r="G5" s="164" t="s">
        <v>517</v>
      </c>
      <c r="H5" s="165"/>
      <c r="I5" s="167" t="s">
        <v>518</v>
      </c>
      <c r="J5" s="168"/>
      <c r="K5" s="121" t="s">
        <v>519</v>
      </c>
      <c r="L5" s="121" t="s">
        <v>538</v>
      </c>
      <c r="M5" s="108" t="s">
        <v>539</v>
      </c>
    </row>
    <row r="6" spans="1:13" ht="63.75" customHeight="1">
      <c r="A6" s="110"/>
      <c r="B6" s="111"/>
      <c r="C6" s="111"/>
      <c r="D6" s="112"/>
      <c r="E6" s="112"/>
      <c r="F6" s="112"/>
      <c r="G6" s="113" t="s">
        <v>526</v>
      </c>
      <c r="H6" s="109" t="s">
        <v>527</v>
      </c>
      <c r="I6" s="114" t="s">
        <v>528</v>
      </c>
      <c r="J6" s="115" t="s">
        <v>540</v>
      </c>
      <c r="K6" s="109"/>
      <c r="L6" s="109"/>
      <c r="M6" s="109"/>
    </row>
    <row r="7" spans="1:13" ht="12.75" customHeight="1">
      <c r="A7" s="110"/>
      <c r="B7" s="109"/>
      <c r="C7" s="109"/>
      <c r="D7" s="109"/>
      <c r="E7" s="109"/>
      <c r="F7" s="108" t="s">
        <v>57</v>
      </c>
      <c r="G7" s="109"/>
      <c r="H7" s="108" t="s">
        <v>79</v>
      </c>
      <c r="I7" s="109"/>
      <c r="J7" s="108" t="s">
        <v>113</v>
      </c>
      <c r="K7" s="108" t="s">
        <v>541</v>
      </c>
      <c r="L7" s="109"/>
      <c r="M7" s="109"/>
    </row>
    <row r="8" spans="1:13" s="117" customFormat="1" ht="12" customHeight="1">
      <c r="A8" s="98">
        <v>1</v>
      </c>
      <c r="B8" s="98" t="s">
        <v>156</v>
      </c>
      <c r="C8" s="98" t="s">
        <v>157</v>
      </c>
      <c r="D8" s="98" t="s">
        <v>158</v>
      </c>
      <c r="E8" s="98">
        <v>300000</v>
      </c>
      <c r="F8" s="98">
        <v>3.311</v>
      </c>
      <c r="G8" s="119">
        <v>0</v>
      </c>
      <c r="H8" s="119">
        <v>0</v>
      </c>
      <c r="I8" s="119">
        <v>0</v>
      </c>
      <c r="J8" s="119">
        <v>0</v>
      </c>
      <c r="K8" s="119">
        <f>(F8+H8+J8)</f>
        <v>3.311</v>
      </c>
      <c r="L8" s="98">
        <v>1</v>
      </c>
      <c r="M8" s="98" t="s">
        <v>159</v>
      </c>
    </row>
    <row r="9" spans="1:13" s="117" customFormat="1" ht="12" customHeight="1">
      <c r="A9" s="98">
        <v>2</v>
      </c>
      <c r="B9" s="98" t="s">
        <v>459</v>
      </c>
      <c r="C9" s="98" t="s">
        <v>460</v>
      </c>
      <c r="D9" s="98" t="s">
        <v>461</v>
      </c>
      <c r="E9" s="98">
        <v>272910</v>
      </c>
      <c r="F9" s="98">
        <v>3.012</v>
      </c>
      <c r="G9" s="119">
        <v>0</v>
      </c>
      <c r="H9" s="119">
        <v>0</v>
      </c>
      <c r="I9" s="119">
        <v>0</v>
      </c>
      <c r="J9" s="119">
        <v>0</v>
      </c>
      <c r="K9" s="119">
        <f>(F9+H9+J9)</f>
        <v>3.012</v>
      </c>
      <c r="L9" s="98">
        <v>1</v>
      </c>
      <c r="M9" s="98" t="s">
        <v>462</v>
      </c>
    </row>
    <row r="10" spans="1:13" s="117" customFormat="1" ht="12" customHeight="1">
      <c r="A10" s="98">
        <v>3</v>
      </c>
      <c r="B10" s="98" t="s">
        <v>463</v>
      </c>
      <c r="C10" s="98" t="s">
        <v>464</v>
      </c>
      <c r="D10" s="98" t="s">
        <v>465</v>
      </c>
      <c r="E10" s="98">
        <v>154800</v>
      </c>
      <c r="F10" s="98">
        <v>1.709</v>
      </c>
      <c r="G10" s="119">
        <v>0</v>
      </c>
      <c r="H10" s="119">
        <v>0</v>
      </c>
      <c r="I10" s="119">
        <v>0</v>
      </c>
      <c r="J10" s="119">
        <v>0</v>
      </c>
      <c r="K10" s="119">
        <f>(F10+H10+J10)</f>
        <v>1.709</v>
      </c>
      <c r="L10" s="98">
        <v>1</v>
      </c>
      <c r="M10" s="98" t="s">
        <v>466</v>
      </c>
    </row>
    <row r="11" spans="1:13" s="117" customFormat="1" ht="12.75" customHeight="1">
      <c r="A11" s="161" t="s">
        <v>142</v>
      </c>
      <c r="B11" s="162"/>
      <c r="C11" s="162"/>
      <c r="D11" s="163"/>
      <c r="E11" s="3">
        <f aca="true" t="shared" si="0" ref="E11:L11">SUM(E8:E10)</f>
        <v>727710</v>
      </c>
      <c r="F11" s="3">
        <f t="shared" si="0"/>
        <v>8.032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8.032</v>
      </c>
      <c r="L11" s="3">
        <f t="shared" si="0"/>
        <v>3</v>
      </c>
      <c r="M11" s="116"/>
    </row>
  </sheetData>
  <sheetProtection/>
  <mergeCells count="3">
    <mergeCell ref="G5:H5"/>
    <mergeCell ref="I5:J5"/>
    <mergeCell ref="A11:D11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02" customWidth="1"/>
    <col min="2" max="3" width="9.28125" style="101" customWidth="1"/>
    <col min="4" max="4" width="45.421875" style="101" customWidth="1"/>
    <col min="5" max="5" width="16.140625" style="101" customWidth="1"/>
    <col min="6" max="6" width="27.421875" style="101" customWidth="1"/>
    <col min="7" max="10" width="15.28125" style="101" customWidth="1"/>
    <col min="11" max="11" width="28.57421875" style="101" customWidth="1"/>
    <col min="12" max="13" width="11.421875" style="101" customWidth="1"/>
    <col min="14" max="114" width="9.00390625" style="101" customWidth="1"/>
    <col min="115" max="16384" width="9.140625" style="101" customWidth="1"/>
  </cols>
  <sheetData>
    <row r="1" ht="13.5" customHeight="1">
      <c r="F1" s="104" t="s">
        <v>131</v>
      </c>
    </row>
    <row r="2" spans="1:7" ht="12.75" customHeight="1">
      <c r="A2" s="105" t="s">
        <v>542</v>
      </c>
      <c r="B2" s="106" t="s">
        <v>543</v>
      </c>
      <c r="C2" s="103"/>
      <c r="D2" s="103"/>
      <c r="E2" s="103"/>
      <c r="F2" s="103"/>
      <c r="G2" s="103"/>
    </row>
    <row r="3" spans="2:7" ht="12.75" customHeight="1">
      <c r="B3" s="106" t="s">
        <v>544</v>
      </c>
      <c r="C3" s="103"/>
      <c r="D3" s="103"/>
      <c r="E3" s="103"/>
      <c r="F3" s="103"/>
      <c r="G3" s="107" t="s">
        <v>512</v>
      </c>
    </row>
    <row r="4" spans="2:13" ht="13.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64.5" customHeight="1">
      <c r="A5" s="108" t="s">
        <v>134</v>
      </c>
      <c r="B5" s="108" t="s">
        <v>513</v>
      </c>
      <c r="C5" s="108" t="s">
        <v>136</v>
      </c>
      <c r="D5" s="121" t="s">
        <v>545</v>
      </c>
      <c r="E5" s="121" t="s">
        <v>28</v>
      </c>
      <c r="F5" s="121" t="s">
        <v>537</v>
      </c>
      <c r="G5" s="164" t="s">
        <v>517</v>
      </c>
      <c r="H5" s="165"/>
      <c r="I5" s="167" t="s">
        <v>518</v>
      </c>
      <c r="J5" s="168"/>
      <c r="K5" s="121" t="s">
        <v>519</v>
      </c>
      <c r="L5" s="121" t="s">
        <v>538</v>
      </c>
      <c r="M5" s="108" t="s">
        <v>539</v>
      </c>
    </row>
    <row r="6" spans="1:13" ht="63.75" customHeight="1">
      <c r="A6" s="110"/>
      <c r="B6" s="111"/>
      <c r="C6" s="111"/>
      <c r="D6" s="112"/>
      <c r="E6" s="112"/>
      <c r="F6" s="112"/>
      <c r="G6" s="113" t="s">
        <v>526</v>
      </c>
      <c r="H6" s="109" t="s">
        <v>527</v>
      </c>
      <c r="I6" s="114" t="s">
        <v>528</v>
      </c>
      <c r="J6" s="115" t="s">
        <v>540</v>
      </c>
      <c r="K6" s="109"/>
      <c r="L6" s="109"/>
      <c r="M6" s="109"/>
    </row>
    <row r="7" spans="1:13" s="117" customFormat="1" ht="12.75" customHeight="1">
      <c r="A7" s="161" t="s">
        <v>142</v>
      </c>
      <c r="B7" s="162"/>
      <c r="C7" s="162"/>
      <c r="D7" s="163"/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16"/>
    </row>
  </sheetData>
  <sheetProtection/>
  <mergeCells count="3">
    <mergeCell ref="G5:H5"/>
    <mergeCell ref="I5:J5"/>
    <mergeCell ref="A7:D7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7109375" style="102" bestFit="1" customWidth="1"/>
    <col min="2" max="2" width="27.8515625" style="101" bestFit="1" customWidth="1"/>
    <col min="3" max="3" width="24.8515625" style="101" bestFit="1" customWidth="1"/>
    <col min="4" max="4" width="15.140625" style="101" bestFit="1" customWidth="1"/>
    <col min="5" max="5" width="11.140625" style="101" bestFit="1" customWidth="1"/>
    <col min="6" max="6" width="29.7109375" style="101" bestFit="1" customWidth="1"/>
    <col min="7" max="8" width="11.421875" style="101" customWidth="1"/>
    <col min="9" max="16384" width="9.140625" style="101" customWidth="1"/>
  </cols>
  <sheetData>
    <row r="1" ht="13.5" customHeight="1">
      <c r="D1" s="104" t="s">
        <v>131</v>
      </c>
    </row>
    <row r="2" spans="1:6" ht="12.75" customHeight="1">
      <c r="A2" s="105" t="s">
        <v>546</v>
      </c>
      <c r="B2" s="106" t="s">
        <v>547</v>
      </c>
      <c r="C2" s="103"/>
      <c r="D2" s="103"/>
      <c r="E2" s="103"/>
      <c r="F2" s="103"/>
    </row>
    <row r="3" spans="1:6" ht="12.75" customHeight="1">
      <c r="A3" s="103"/>
      <c r="B3" s="103"/>
      <c r="C3" s="103"/>
      <c r="D3" s="103"/>
      <c r="E3" s="103"/>
      <c r="F3" s="106" t="s">
        <v>512</v>
      </c>
    </row>
    <row r="4" spans="1:7" ht="13.5" customHeight="1">
      <c r="A4" s="103"/>
      <c r="B4" s="103"/>
      <c r="C4" s="103"/>
      <c r="D4" s="103"/>
      <c r="E4" s="103"/>
      <c r="F4" s="103"/>
      <c r="G4" s="103"/>
    </row>
    <row r="5" spans="1:7" ht="63" customHeight="1">
      <c r="A5" s="108" t="s">
        <v>134</v>
      </c>
      <c r="B5" s="122" t="s">
        <v>514</v>
      </c>
      <c r="C5" s="122" t="s">
        <v>548</v>
      </c>
      <c r="D5" s="122" t="s">
        <v>549</v>
      </c>
      <c r="E5" s="123" t="s">
        <v>550</v>
      </c>
      <c r="F5" s="123" t="s">
        <v>551</v>
      </c>
      <c r="G5" s="122" t="s">
        <v>141</v>
      </c>
    </row>
    <row r="6" spans="1:7" s="117" customFormat="1" ht="12.75" customHeight="1">
      <c r="A6" s="161" t="s">
        <v>142</v>
      </c>
      <c r="B6" s="162"/>
      <c r="C6" s="162"/>
      <c r="D6" s="163"/>
      <c r="E6" s="3">
        <v>0</v>
      </c>
      <c r="F6" s="3">
        <v>0</v>
      </c>
      <c r="G6" s="116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9.140625" style="102" customWidth="1"/>
    <col min="2" max="2" width="28.140625" style="101" customWidth="1"/>
    <col min="3" max="3" width="13.140625" style="101" customWidth="1"/>
    <col min="4" max="4" width="13.8515625" style="101" customWidth="1"/>
    <col min="5" max="5" width="23.00390625" style="101" customWidth="1"/>
    <col min="6" max="7" width="11.57421875" style="101" customWidth="1"/>
    <col min="8" max="16384" width="9.140625" style="101" customWidth="1"/>
  </cols>
  <sheetData>
    <row r="1" ht="13.5" customHeight="1">
      <c r="E1" s="104" t="s">
        <v>131</v>
      </c>
    </row>
    <row r="2" spans="1:6" ht="12.75" customHeight="1">
      <c r="A2" s="105" t="s">
        <v>552</v>
      </c>
      <c r="B2" s="106" t="s">
        <v>553</v>
      </c>
      <c r="C2" s="103"/>
      <c r="D2" s="103"/>
      <c r="E2" s="103"/>
      <c r="F2" s="103"/>
    </row>
    <row r="3" spans="1:6" ht="12.75" customHeight="1">
      <c r="A3" s="103"/>
      <c r="B3" s="103"/>
      <c r="C3" s="103"/>
      <c r="D3" s="103"/>
      <c r="E3" s="103"/>
      <c r="F3" s="106" t="s">
        <v>512</v>
      </c>
    </row>
    <row r="4" spans="1:6" ht="13.5" customHeight="1">
      <c r="A4" s="103"/>
      <c r="B4" s="103"/>
      <c r="C4" s="103"/>
      <c r="D4" s="103"/>
      <c r="E4" s="103"/>
      <c r="F4" s="103"/>
    </row>
    <row r="5" spans="1:7" ht="63" customHeight="1">
      <c r="A5" s="108" t="s">
        <v>134</v>
      </c>
      <c r="B5" s="123" t="s">
        <v>554</v>
      </c>
      <c r="C5" s="123" t="s">
        <v>555</v>
      </c>
      <c r="D5" s="123" t="s">
        <v>556</v>
      </c>
      <c r="E5" s="123" t="s">
        <v>557</v>
      </c>
      <c r="F5" s="123" t="s">
        <v>538</v>
      </c>
      <c r="G5" s="123" t="s">
        <v>141</v>
      </c>
    </row>
    <row r="6" spans="1:7" s="117" customFormat="1" ht="12.75" customHeight="1">
      <c r="A6" s="161" t="s">
        <v>142</v>
      </c>
      <c r="B6" s="163"/>
      <c r="C6" s="3">
        <v>0</v>
      </c>
      <c r="D6" s="3">
        <v>0</v>
      </c>
      <c r="E6" s="3">
        <v>0</v>
      </c>
      <c r="F6" s="3">
        <v>0</v>
      </c>
      <c r="G6" s="3"/>
    </row>
  </sheetData>
  <sheetProtection/>
  <mergeCells count="1">
    <mergeCell ref="A6:B6"/>
  </mergeCells>
  <hyperlinks>
    <hyperlink ref="E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6.7109375" style="102" customWidth="1"/>
    <col min="2" max="3" width="8.421875" style="101" customWidth="1"/>
    <col min="4" max="4" width="40.8515625" style="101" customWidth="1"/>
    <col min="5" max="5" width="12.28125" style="101" customWidth="1"/>
    <col min="6" max="6" width="17.8515625" style="101" customWidth="1"/>
    <col min="7" max="7" width="22.00390625" style="101" customWidth="1"/>
    <col min="8" max="8" width="6.7109375" style="124" customWidth="1"/>
    <col min="9" max="10" width="17.8515625" style="101" customWidth="1"/>
    <col min="11" max="16384" width="9.140625" style="101" customWidth="1"/>
  </cols>
  <sheetData>
    <row r="1" ht="13.5" customHeight="1">
      <c r="F1" s="104" t="s">
        <v>131</v>
      </c>
    </row>
    <row r="2" spans="1:9" ht="12.75" customHeight="1">
      <c r="A2" s="105" t="s">
        <v>558</v>
      </c>
      <c r="B2" s="106" t="s">
        <v>559</v>
      </c>
      <c r="C2" s="103"/>
      <c r="D2" s="103"/>
      <c r="E2" s="103"/>
      <c r="F2" s="103"/>
      <c r="G2" s="103"/>
      <c r="H2" s="103"/>
      <c r="I2" s="103"/>
    </row>
    <row r="3" spans="1:8" ht="12.75" customHeight="1">
      <c r="A3" s="103"/>
      <c r="B3" s="106" t="s">
        <v>560</v>
      </c>
      <c r="C3" s="103"/>
      <c r="D3" s="103"/>
      <c r="E3" s="103"/>
      <c r="F3" s="103"/>
      <c r="G3" s="103"/>
      <c r="H3" s="106" t="s">
        <v>512</v>
      </c>
    </row>
    <row r="4" spans="1:8" ht="13.5" customHeight="1">
      <c r="A4" s="103"/>
      <c r="B4" s="103"/>
      <c r="C4" s="103"/>
      <c r="D4" s="103"/>
      <c r="E4" s="103"/>
      <c r="F4" s="103"/>
      <c r="G4" s="103"/>
      <c r="H4" s="103"/>
    </row>
    <row r="5" spans="1:9" ht="63" customHeight="1">
      <c r="A5" s="108" t="s">
        <v>134</v>
      </c>
      <c r="B5" s="108" t="s">
        <v>513</v>
      </c>
      <c r="C5" s="108" t="s">
        <v>136</v>
      </c>
      <c r="D5" s="122" t="s">
        <v>561</v>
      </c>
      <c r="E5" s="123" t="s">
        <v>554</v>
      </c>
      <c r="F5" s="123" t="s">
        <v>562</v>
      </c>
      <c r="G5" s="123" t="s">
        <v>557</v>
      </c>
      <c r="H5" s="123" t="s">
        <v>538</v>
      </c>
      <c r="I5" s="123" t="s">
        <v>539</v>
      </c>
    </row>
    <row r="6" spans="1:9" s="117" customFormat="1" ht="12.75" customHeight="1">
      <c r="A6" s="161" t="s">
        <v>142</v>
      </c>
      <c r="B6" s="162"/>
      <c r="C6" s="162"/>
      <c r="D6" s="163"/>
      <c r="E6" s="3">
        <v>0</v>
      </c>
      <c r="F6" s="3">
        <v>0</v>
      </c>
      <c r="G6" s="3">
        <v>0</v>
      </c>
      <c r="H6" s="3">
        <v>0</v>
      </c>
      <c r="I6" s="3"/>
    </row>
  </sheetData>
  <sheetProtection/>
  <mergeCells count="1">
    <mergeCell ref="A6:D6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2" customWidth="1"/>
    <col min="2" max="2" width="9.28125" style="101" customWidth="1"/>
    <col min="3" max="3" width="9.140625" style="101" customWidth="1"/>
    <col min="4" max="4" width="27.421875" style="101" bestFit="1" customWidth="1"/>
    <col min="5" max="5" width="15.8515625" style="101" customWidth="1"/>
    <col min="6" max="6" width="13.8515625" style="101" customWidth="1"/>
    <col min="7" max="9" width="13.7109375" style="101" customWidth="1"/>
    <col min="10" max="16384" width="9.140625" style="101" customWidth="1"/>
  </cols>
  <sheetData>
    <row r="1" spans="2:13" ht="13.5" customHeight="1">
      <c r="B1" s="103"/>
      <c r="F1" s="104" t="s">
        <v>131</v>
      </c>
      <c r="G1" s="102"/>
      <c r="H1" s="102"/>
      <c r="I1" s="102"/>
      <c r="J1" s="102"/>
      <c r="K1" s="102"/>
      <c r="L1" s="102"/>
      <c r="M1" s="102"/>
    </row>
    <row r="2" spans="1:9" ht="12.75" customHeight="1">
      <c r="A2" s="105" t="s">
        <v>509</v>
      </c>
      <c r="B2" s="106" t="s">
        <v>563</v>
      </c>
      <c r="C2" s="103"/>
      <c r="D2" s="103"/>
      <c r="E2" s="103"/>
      <c r="F2" s="103"/>
      <c r="G2" s="103"/>
      <c r="H2" s="103"/>
      <c r="I2" s="103"/>
    </row>
    <row r="3" spans="2:10" ht="12.75" customHeight="1">
      <c r="B3" s="106" t="s">
        <v>564</v>
      </c>
      <c r="C3" s="103"/>
      <c r="D3" s="103"/>
      <c r="E3" s="103"/>
      <c r="F3" s="103"/>
      <c r="G3" s="103"/>
      <c r="H3" s="103"/>
      <c r="I3" s="103"/>
      <c r="J3" s="107" t="s">
        <v>512</v>
      </c>
    </row>
    <row r="4" spans="2:8" ht="12.75" customHeight="1">
      <c r="B4" s="103"/>
      <c r="C4" s="103"/>
      <c r="D4" s="103"/>
      <c r="E4" s="103"/>
      <c r="F4" s="103"/>
      <c r="G4" s="103"/>
      <c r="H4" s="103"/>
    </row>
    <row r="5" spans="1:8" ht="64.5" customHeight="1">
      <c r="A5" s="108" t="s">
        <v>134</v>
      </c>
      <c r="B5" s="108" t="s">
        <v>513</v>
      </c>
      <c r="C5" s="108" t="s">
        <v>136</v>
      </c>
      <c r="D5" s="121" t="s">
        <v>514</v>
      </c>
      <c r="E5" s="121" t="s">
        <v>565</v>
      </c>
      <c r="F5" s="108" t="s">
        <v>139</v>
      </c>
      <c r="G5" s="108" t="s">
        <v>520</v>
      </c>
      <c r="H5" s="108" t="s">
        <v>141</v>
      </c>
    </row>
    <row r="6" spans="1:8" s="117" customFormat="1" ht="11.25">
      <c r="A6" s="118">
        <v>1</v>
      </c>
      <c r="B6" s="118" t="s">
        <v>145</v>
      </c>
      <c r="C6" s="118" t="s">
        <v>146</v>
      </c>
      <c r="D6" s="118" t="s">
        <v>147</v>
      </c>
      <c r="E6" s="118">
        <v>6450000</v>
      </c>
      <c r="F6" s="119">
        <v>71.192</v>
      </c>
      <c r="G6" s="118">
        <v>1</v>
      </c>
      <c r="H6" s="118" t="s">
        <v>148</v>
      </c>
    </row>
    <row r="7" spans="1:8" s="117" customFormat="1" ht="12.75" customHeight="1">
      <c r="A7" s="161" t="s">
        <v>142</v>
      </c>
      <c r="B7" s="162"/>
      <c r="C7" s="162"/>
      <c r="D7" s="163"/>
      <c r="E7" s="3">
        <f>SUM(E6:E6)</f>
        <v>6450000</v>
      </c>
      <c r="F7" s="120">
        <f>SUM(F6:F6)</f>
        <v>71.192</v>
      </c>
      <c r="G7" s="3">
        <f>SUM(G6:G6)</f>
        <v>1</v>
      </c>
      <c r="H7" s="116"/>
    </row>
  </sheetData>
  <sheetProtection/>
  <mergeCells count="1">
    <mergeCell ref="A7:D7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2" customWidth="1"/>
    <col min="2" max="2" width="9.28125" style="101" customWidth="1"/>
    <col min="3" max="3" width="9.140625" style="101" customWidth="1"/>
    <col min="4" max="4" width="27.421875" style="101" bestFit="1" customWidth="1"/>
    <col min="5" max="5" width="15.8515625" style="101" customWidth="1"/>
    <col min="6" max="6" width="13.8515625" style="101" customWidth="1"/>
    <col min="7" max="9" width="13.7109375" style="101" customWidth="1"/>
    <col min="10" max="16384" width="9.140625" style="101" customWidth="1"/>
  </cols>
  <sheetData>
    <row r="1" spans="2:13" ht="13.5" customHeight="1">
      <c r="B1" s="103"/>
      <c r="F1" s="104" t="s">
        <v>131</v>
      </c>
      <c r="G1" s="102"/>
      <c r="H1" s="102"/>
      <c r="I1" s="102"/>
      <c r="J1" s="102"/>
      <c r="K1" s="102"/>
      <c r="L1" s="102"/>
      <c r="M1" s="102"/>
    </row>
    <row r="2" spans="1:9" ht="12.75" customHeight="1">
      <c r="A2" s="105" t="s">
        <v>535</v>
      </c>
      <c r="B2" s="106" t="s">
        <v>510</v>
      </c>
      <c r="C2" s="103"/>
      <c r="D2" s="103"/>
      <c r="E2" s="103"/>
      <c r="F2" s="103"/>
      <c r="G2" s="103"/>
      <c r="H2" s="103"/>
      <c r="I2" s="103"/>
    </row>
    <row r="3" spans="2:10" ht="12.75" customHeight="1">
      <c r="B3" s="106" t="s">
        <v>536</v>
      </c>
      <c r="C3" s="103"/>
      <c r="D3" s="103"/>
      <c r="E3" s="103"/>
      <c r="F3" s="103"/>
      <c r="G3" s="103"/>
      <c r="H3" s="103"/>
      <c r="I3" s="103"/>
      <c r="J3" s="107" t="s">
        <v>512</v>
      </c>
    </row>
    <row r="4" spans="2:8" ht="12.75" customHeight="1">
      <c r="B4" s="103"/>
      <c r="C4" s="103"/>
      <c r="D4" s="103"/>
      <c r="E4" s="103"/>
      <c r="F4" s="103"/>
      <c r="G4" s="103"/>
      <c r="H4" s="103"/>
    </row>
    <row r="5" spans="1:8" ht="64.5" customHeight="1">
      <c r="A5" s="108" t="s">
        <v>134</v>
      </c>
      <c r="B5" s="108" t="s">
        <v>513</v>
      </c>
      <c r="C5" s="108" t="s">
        <v>136</v>
      </c>
      <c r="D5" s="121" t="s">
        <v>514</v>
      </c>
      <c r="E5" s="121" t="s">
        <v>565</v>
      </c>
      <c r="F5" s="108" t="s">
        <v>139</v>
      </c>
      <c r="G5" s="108" t="s">
        <v>520</v>
      </c>
      <c r="H5" s="108" t="s">
        <v>141</v>
      </c>
    </row>
    <row r="6" spans="1:8" s="117" customFormat="1" ht="11.25">
      <c r="A6" s="118">
        <v>1</v>
      </c>
      <c r="B6" s="118" t="s">
        <v>463</v>
      </c>
      <c r="C6" s="118" t="s">
        <v>464</v>
      </c>
      <c r="D6" s="118" t="s">
        <v>465</v>
      </c>
      <c r="E6" s="118">
        <v>154800</v>
      </c>
      <c r="F6" s="119">
        <v>1.709</v>
      </c>
      <c r="G6" s="118">
        <v>1</v>
      </c>
      <c r="H6" s="118" t="s">
        <v>466</v>
      </c>
    </row>
    <row r="7" spans="1:8" s="117" customFormat="1" ht="11.25">
      <c r="A7" s="118">
        <v>2</v>
      </c>
      <c r="B7" s="118" t="s">
        <v>156</v>
      </c>
      <c r="C7" s="118" t="s">
        <v>157</v>
      </c>
      <c r="D7" s="118" t="s">
        <v>158</v>
      </c>
      <c r="E7" s="118">
        <v>300000</v>
      </c>
      <c r="F7" s="119">
        <v>3.311</v>
      </c>
      <c r="G7" s="118">
        <v>1</v>
      </c>
      <c r="H7" s="118" t="s">
        <v>159</v>
      </c>
    </row>
    <row r="8" spans="1:8" s="117" customFormat="1" ht="11.25">
      <c r="A8" s="118">
        <v>3</v>
      </c>
      <c r="B8" s="118" t="s">
        <v>459</v>
      </c>
      <c r="C8" s="118" t="s">
        <v>460</v>
      </c>
      <c r="D8" s="118" t="s">
        <v>461</v>
      </c>
      <c r="E8" s="118">
        <v>272910</v>
      </c>
      <c r="F8" s="119">
        <v>3.012</v>
      </c>
      <c r="G8" s="118">
        <v>1</v>
      </c>
      <c r="H8" s="118" t="s">
        <v>462</v>
      </c>
    </row>
    <row r="9" spans="1:8" s="117" customFormat="1" ht="12.75" customHeight="1">
      <c r="A9" s="161" t="s">
        <v>142</v>
      </c>
      <c r="B9" s="162"/>
      <c r="C9" s="162"/>
      <c r="D9" s="163"/>
      <c r="E9" s="3">
        <f>SUM(E6:E8)</f>
        <v>727710</v>
      </c>
      <c r="F9" s="120">
        <f>SUM(F6:F8)</f>
        <v>8.032</v>
      </c>
      <c r="G9" s="3">
        <f>SUM(G6:G8)</f>
        <v>3</v>
      </c>
      <c r="H9" s="116"/>
    </row>
  </sheetData>
  <sheetProtection/>
  <mergeCells count="1">
    <mergeCell ref="A9:D9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2" customWidth="1"/>
    <col min="2" max="2" width="9.28125" style="101" customWidth="1"/>
    <col min="3" max="3" width="9.140625" style="101" customWidth="1"/>
    <col min="4" max="4" width="27.421875" style="101" bestFit="1" customWidth="1"/>
    <col min="5" max="5" width="15.8515625" style="101" customWidth="1"/>
    <col min="6" max="6" width="13.8515625" style="101" customWidth="1"/>
    <col min="7" max="9" width="13.7109375" style="101" customWidth="1"/>
    <col min="10" max="16384" width="9.140625" style="101" customWidth="1"/>
  </cols>
  <sheetData>
    <row r="1" spans="2:13" ht="13.5" customHeight="1">
      <c r="B1" s="103"/>
      <c r="F1" s="104" t="s">
        <v>131</v>
      </c>
      <c r="G1" s="102"/>
      <c r="H1" s="102"/>
      <c r="I1" s="102"/>
      <c r="J1" s="102"/>
      <c r="K1" s="102"/>
      <c r="L1" s="102"/>
      <c r="M1" s="102"/>
    </row>
    <row r="2" spans="1:9" ht="12.75" customHeight="1">
      <c r="A2" s="105" t="s">
        <v>542</v>
      </c>
      <c r="B2" s="106" t="s">
        <v>543</v>
      </c>
      <c r="C2" s="103"/>
      <c r="D2" s="103"/>
      <c r="E2" s="103"/>
      <c r="F2" s="103"/>
      <c r="G2" s="103"/>
      <c r="H2" s="103"/>
      <c r="I2" s="103"/>
    </row>
    <row r="3" spans="2:10" ht="12.75" customHeight="1">
      <c r="B3" s="106" t="s">
        <v>544</v>
      </c>
      <c r="C3" s="103"/>
      <c r="D3" s="103"/>
      <c r="E3" s="103"/>
      <c r="F3" s="103"/>
      <c r="G3" s="103"/>
      <c r="H3" s="103"/>
      <c r="I3" s="103"/>
      <c r="J3" s="107" t="s">
        <v>512</v>
      </c>
    </row>
    <row r="4" spans="2:8" ht="12.75" customHeight="1">
      <c r="B4" s="103"/>
      <c r="C4" s="103"/>
      <c r="D4" s="103"/>
      <c r="E4" s="103"/>
      <c r="F4" s="103"/>
      <c r="G4" s="103"/>
      <c r="H4" s="103"/>
    </row>
    <row r="5" spans="1:8" ht="64.5" customHeight="1">
      <c r="A5" s="108" t="s">
        <v>134</v>
      </c>
      <c r="B5" s="108" t="s">
        <v>513</v>
      </c>
      <c r="C5" s="108" t="s">
        <v>136</v>
      </c>
      <c r="D5" s="121" t="s">
        <v>514</v>
      </c>
      <c r="E5" s="121" t="s">
        <v>565</v>
      </c>
      <c r="F5" s="108" t="s">
        <v>139</v>
      </c>
      <c r="G5" s="108" t="s">
        <v>520</v>
      </c>
      <c r="H5" s="108" t="s">
        <v>141</v>
      </c>
    </row>
    <row r="6" spans="1:8" s="117" customFormat="1" ht="12.75" customHeight="1">
      <c r="A6" s="161" t="s">
        <v>142</v>
      </c>
      <c r="B6" s="162"/>
      <c r="C6" s="162"/>
      <c r="D6" s="163"/>
      <c r="E6" s="3">
        <v>0</v>
      </c>
      <c r="F6" s="120">
        <v>0</v>
      </c>
      <c r="G6" s="3">
        <v>0</v>
      </c>
      <c r="H6" s="116"/>
    </row>
  </sheetData>
  <sheetProtection/>
  <mergeCells count="1">
    <mergeCell ref="A6:D6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3" customWidth="1"/>
    <col min="2" max="2" width="7.421875" style="73" bestFit="1" customWidth="1"/>
    <col min="3" max="3" width="8.57421875" style="73" bestFit="1" customWidth="1"/>
    <col min="4" max="4" width="16.7109375" style="74" customWidth="1"/>
    <col min="5" max="5" width="25.8515625" style="73" customWidth="1"/>
    <col min="6" max="6" width="9.7109375" style="73" customWidth="1"/>
    <col min="7" max="7" width="8.7109375" style="73" customWidth="1"/>
    <col min="8" max="8" width="11.421875" style="73" customWidth="1"/>
    <col min="9" max="16384" width="9.140625" style="73" customWidth="1"/>
  </cols>
  <sheetData>
    <row r="1" s="86" customFormat="1" ht="12.75" customHeight="1">
      <c r="D1" s="69" t="s">
        <v>131</v>
      </c>
    </row>
    <row r="2" spans="2:8" s="86" customFormat="1" ht="12.75" customHeight="1">
      <c r="B2" s="97"/>
      <c r="D2" s="84" t="s">
        <v>144</v>
      </c>
      <c r="E2" s="97"/>
      <c r="F2" s="97"/>
      <c r="G2" s="97"/>
      <c r="H2" s="97"/>
    </row>
    <row r="3" spans="1:6" s="86" customFormat="1" ht="12.75" customHeight="1">
      <c r="A3" s="160" t="s">
        <v>66</v>
      </c>
      <c r="B3" s="160"/>
      <c r="C3" s="160"/>
      <c r="D3" s="160"/>
      <c r="E3" s="160"/>
      <c r="F3" s="160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98" t="s">
        <v>59</v>
      </c>
      <c r="B6" s="98" t="s">
        <v>145</v>
      </c>
      <c r="C6" s="98" t="s">
        <v>146</v>
      </c>
      <c r="D6" s="98" t="s">
        <v>147</v>
      </c>
      <c r="E6" s="98">
        <v>6450000</v>
      </c>
      <c r="F6" s="99">
        <v>71.192</v>
      </c>
      <c r="G6" s="98">
        <v>1</v>
      </c>
      <c r="H6" s="98" t="s">
        <v>148</v>
      </c>
    </row>
    <row r="7" spans="1:8" ht="11.25" customHeight="1">
      <c r="A7" s="3"/>
      <c r="B7" s="3"/>
      <c r="C7" s="3"/>
      <c r="D7" s="3" t="s">
        <v>142</v>
      </c>
      <c r="E7" s="3">
        <f>SUM(E6:E6)</f>
        <v>6450000</v>
      </c>
      <c r="F7" s="3">
        <f>SUM(F6:F6)</f>
        <v>71.192</v>
      </c>
      <c r="G7" s="3">
        <f>SUM(G6:G6)</f>
        <v>1</v>
      </c>
      <c r="H7" s="3"/>
    </row>
    <row r="10" spans="1:8" ht="11.25" customHeight="1">
      <c r="A10" s="98" t="s">
        <v>59</v>
      </c>
      <c r="B10" s="98" t="s">
        <v>145</v>
      </c>
      <c r="C10" s="98" t="s">
        <v>146</v>
      </c>
      <c r="D10" s="98" t="s">
        <v>147</v>
      </c>
      <c r="E10" s="98">
        <v>6450000</v>
      </c>
      <c r="F10" s="99">
        <v>71.192</v>
      </c>
      <c r="G10" s="98">
        <v>1</v>
      </c>
      <c r="H10" s="98" t="s">
        <v>148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 zeroHeight="1"/>
  <cols>
    <col min="1" max="1" width="6.7109375" style="102" customWidth="1"/>
    <col min="2" max="2" width="9.28125" style="101" customWidth="1"/>
    <col min="3" max="3" width="9.140625" style="101" customWidth="1"/>
    <col min="4" max="4" width="27.421875" style="101" bestFit="1" customWidth="1"/>
    <col min="5" max="5" width="15.8515625" style="101" customWidth="1"/>
    <col min="6" max="6" width="13.8515625" style="101" customWidth="1"/>
    <col min="7" max="9" width="13.7109375" style="101" customWidth="1"/>
    <col min="10" max="16384" width="9.140625" style="101" customWidth="1"/>
  </cols>
  <sheetData>
    <row r="1" ht="13.5" customHeight="1">
      <c r="D1" s="104" t="s">
        <v>131</v>
      </c>
    </row>
    <row r="2" spans="1:6" ht="12.75" customHeight="1">
      <c r="A2" s="105" t="s">
        <v>546</v>
      </c>
      <c r="B2" s="106" t="s">
        <v>547</v>
      </c>
      <c r="C2" s="103"/>
      <c r="D2" s="103"/>
      <c r="E2" s="103"/>
      <c r="F2" s="103"/>
    </row>
    <row r="3" spans="1:6" ht="12.75" customHeight="1">
      <c r="A3" s="103"/>
      <c r="B3" s="103"/>
      <c r="C3" s="103"/>
      <c r="D3" s="103"/>
      <c r="E3" s="103"/>
      <c r="F3" s="106" t="s">
        <v>512</v>
      </c>
    </row>
    <row r="4" spans="2:8" ht="12.75" customHeight="1">
      <c r="B4" s="103"/>
      <c r="C4" s="103"/>
      <c r="D4" s="103"/>
      <c r="E4" s="103"/>
      <c r="F4" s="103"/>
      <c r="G4" s="103"/>
      <c r="H4" s="103"/>
    </row>
    <row r="5" spans="1:8" ht="64.5" customHeight="1">
      <c r="A5" s="108" t="s">
        <v>134</v>
      </c>
      <c r="B5" s="108" t="s">
        <v>513</v>
      </c>
      <c r="C5" s="108" t="s">
        <v>136</v>
      </c>
      <c r="D5" s="121" t="s">
        <v>514</v>
      </c>
      <c r="E5" s="121" t="s">
        <v>565</v>
      </c>
      <c r="F5" s="108" t="s">
        <v>139</v>
      </c>
      <c r="G5" s="108" t="s">
        <v>520</v>
      </c>
      <c r="H5" s="108" t="s">
        <v>141</v>
      </c>
    </row>
    <row r="6" spans="1:8" s="117" customFormat="1" ht="12.75" customHeight="1">
      <c r="A6" s="161" t="s">
        <v>142</v>
      </c>
      <c r="B6" s="162"/>
      <c r="C6" s="162"/>
      <c r="D6" s="163"/>
      <c r="E6" s="3">
        <v>0</v>
      </c>
      <c r="F6" s="120">
        <v>0</v>
      </c>
      <c r="G6" s="3">
        <v>0</v>
      </c>
      <c r="H6" s="116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6.7109375" style="102" customWidth="1"/>
    <col min="2" max="2" width="9.28125" style="101" customWidth="1"/>
    <col min="3" max="3" width="9.140625" style="73" customWidth="1"/>
    <col min="4" max="4" width="27.421875" style="101" bestFit="1" customWidth="1"/>
    <col min="5" max="5" width="15.8515625" style="101" customWidth="1"/>
    <col min="6" max="6" width="13.8515625" style="101" customWidth="1"/>
    <col min="7" max="9" width="13.7109375" style="101" customWidth="1"/>
    <col min="10" max="16384" width="9.140625" style="73" customWidth="1"/>
  </cols>
  <sheetData>
    <row r="1" spans="1:9" s="86" customFormat="1" ht="11.25" customHeight="1">
      <c r="A1" s="125"/>
      <c r="B1" s="126"/>
      <c r="D1" s="69" t="s">
        <v>131</v>
      </c>
      <c r="E1" s="126"/>
      <c r="F1" s="126"/>
      <c r="G1" s="126"/>
      <c r="H1" s="126"/>
      <c r="I1" s="126"/>
    </row>
    <row r="2" spans="1:7" ht="12.75" customHeight="1">
      <c r="A2" s="105" t="s">
        <v>552</v>
      </c>
      <c r="B2" s="106" t="s">
        <v>566</v>
      </c>
      <c r="C2" s="103"/>
      <c r="D2" s="103"/>
      <c r="E2" s="103"/>
      <c r="F2" s="103"/>
      <c r="G2" s="103"/>
    </row>
    <row r="3" spans="2:10" ht="12.75" customHeight="1">
      <c r="B3" s="103"/>
      <c r="C3" s="103"/>
      <c r="D3" s="103"/>
      <c r="E3" s="103"/>
      <c r="F3" s="103"/>
      <c r="G3" s="103"/>
      <c r="H3" s="103"/>
      <c r="I3" s="103"/>
      <c r="J3" s="106" t="s">
        <v>512</v>
      </c>
    </row>
    <row r="4" spans="1:9" s="86" customFormat="1" ht="11.25" customHeight="1">
      <c r="A4" s="125"/>
      <c r="B4" s="126"/>
      <c r="D4" s="126"/>
      <c r="E4" s="126"/>
      <c r="F4" s="126"/>
      <c r="G4" s="126"/>
      <c r="H4" s="126"/>
      <c r="I4" s="126"/>
    </row>
    <row r="5" spans="1:9" s="86" customFormat="1" ht="30" customHeight="1">
      <c r="A5" s="108" t="s">
        <v>134</v>
      </c>
      <c r="B5" s="108" t="s">
        <v>513</v>
      </c>
      <c r="C5" s="108" t="s">
        <v>136</v>
      </c>
      <c r="D5" s="121" t="s">
        <v>514</v>
      </c>
      <c r="E5" s="121" t="s">
        <v>565</v>
      </c>
      <c r="F5" s="108" t="s">
        <v>139</v>
      </c>
      <c r="G5" s="108" t="s">
        <v>520</v>
      </c>
      <c r="H5" s="108" t="s">
        <v>141</v>
      </c>
      <c r="I5" s="126"/>
    </row>
    <row r="6" spans="1:8" s="117" customFormat="1" ht="12.75" customHeight="1">
      <c r="A6" s="161" t="s">
        <v>142</v>
      </c>
      <c r="B6" s="162"/>
      <c r="C6" s="162"/>
      <c r="D6" s="163"/>
      <c r="E6" s="3">
        <v>0</v>
      </c>
      <c r="F6" s="120">
        <v>0</v>
      </c>
      <c r="G6" s="3">
        <v>0</v>
      </c>
      <c r="H6" s="3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6.7109375" style="102" customWidth="1"/>
    <col min="2" max="2" width="9.28125" style="101" customWidth="1"/>
    <col min="3" max="3" width="9.140625" style="73" customWidth="1"/>
    <col min="4" max="4" width="27.421875" style="101" bestFit="1" customWidth="1"/>
    <col min="5" max="5" width="15.8515625" style="101" customWidth="1"/>
    <col min="6" max="6" width="13.8515625" style="101" customWidth="1"/>
    <col min="7" max="9" width="13.7109375" style="101" customWidth="1"/>
    <col min="10" max="16384" width="9.140625" style="73" customWidth="1"/>
  </cols>
  <sheetData>
    <row r="1" spans="1:9" s="86" customFormat="1" ht="11.25" customHeight="1">
      <c r="A1" s="125"/>
      <c r="B1" s="126"/>
      <c r="D1" s="69" t="s">
        <v>131</v>
      </c>
      <c r="E1" s="126"/>
      <c r="F1" s="126"/>
      <c r="G1" s="126"/>
      <c r="H1" s="126"/>
      <c r="I1" s="126"/>
    </row>
    <row r="2" spans="1:7" ht="12.75" customHeight="1">
      <c r="A2" s="105" t="s">
        <v>558</v>
      </c>
      <c r="B2" s="106" t="s">
        <v>559</v>
      </c>
      <c r="C2" s="103"/>
      <c r="D2" s="103"/>
      <c r="E2" s="103"/>
      <c r="F2" s="103"/>
      <c r="G2" s="103"/>
    </row>
    <row r="3" spans="1:10" ht="12.75" customHeight="1">
      <c r="A3" s="127"/>
      <c r="B3" s="106" t="s">
        <v>560</v>
      </c>
      <c r="C3" s="103"/>
      <c r="D3" s="103"/>
      <c r="E3" s="103"/>
      <c r="F3" s="103"/>
      <c r="G3" s="103"/>
      <c r="H3" s="103"/>
      <c r="I3" s="103"/>
      <c r="J3" s="106" t="s">
        <v>512</v>
      </c>
    </row>
    <row r="4" spans="1:9" s="86" customFormat="1" ht="11.25" customHeight="1">
      <c r="A4" s="125"/>
      <c r="B4" s="126"/>
      <c r="D4" s="126"/>
      <c r="E4" s="126"/>
      <c r="F4" s="126"/>
      <c r="G4" s="126"/>
      <c r="H4" s="126"/>
      <c r="I4" s="126"/>
    </row>
    <row r="5" spans="1:9" s="86" customFormat="1" ht="30" customHeight="1">
      <c r="A5" s="108" t="s">
        <v>134</v>
      </c>
      <c r="B5" s="108" t="s">
        <v>513</v>
      </c>
      <c r="C5" s="108" t="s">
        <v>136</v>
      </c>
      <c r="D5" s="121" t="s">
        <v>514</v>
      </c>
      <c r="E5" s="121" t="s">
        <v>565</v>
      </c>
      <c r="F5" s="108" t="s">
        <v>139</v>
      </c>
      <c r="G5" s="108" t="s">
        <v>520</v>
      </c>
      <c r="H5" s="108" t="s">
        <v>141</v>
      </c>
      <c r="I5" s="126"/>
    </row>
    <row r="6" spans="1:8" s="117" customFormat="1" ht="12.75" customHeight="1">
      <c r="A6" s="161" t="s">
        <v>142</v>
      </c>
      <c r="B6" s="162"/>
      <c r="C6" s="162"/>
      <c r="D6" s="163"/>
      <c r="E6" s="3">
        <v>0</v>
      </c>
      <c r="F6" s="120">
        <v>0</v>
      </c>
      <c r="G6" s="3">
        <v>0</v>
      </c>
      <c r="H6" s="3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149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150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3.5" customHeight="1">
      <c r="A2" s="2" t="s">
        <v>151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2" t="s">
        <v>152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3" customWidth="1"/>
    <col min="2" max="2" width="7.421875" style="73" bestFit="1" customWidth="1"/>
    <col min="3" max="3" width="8.57421875" style="73" bestFit="1" customWidth="1"/>
    <col min="4" max="4" width="33.421875" style="73" customWidth="1"/>
    <col min="5" max="5" width="12.28125" style="74" customWidth="1"/>
    <col min="6" max="6" width="9.57421875" style="75" customWidth="1"/>
    <col min="7" max="7" width="10.28125" style="76" customWidth="1"/>
    <col min="8" max="8" width="13.421875" style="77" customWidth="1"/>
    <col min="9" max="16384" width="9.140625" style="73" customWidth="1"/>
  </cols>
  <sheetData>
    <row r="1" spans="4:8" s="86" customFormat="1" ht="12.75" customHeight="1">
      <c r="D1" s="69" t="s">
        <v>131</v>
      </c>
      <c r="E1" s="87"/>
      <c r="F1" s="88"/>
      <c r="G1" s="87"/>
      <c r="H1" s="89"/>
    </row>
    <row r="2" spans="1:8" s="86" customFormat="1" ht="12.75" customHeight="1">
      <c r="A2" s="100" t="s">
        <v>153</v>
      </c>
      <c r="E2" s="87"/>
      <c r="F2" s="88"/>
      <c r="G2" s="87"/>
      <c r="H2" s="89"/>
    </row>
    <row r="3" spans="1:8" s="86" customFormat="1" ht="12.75" customHeight="1">
      <c r="A3" s="160" t="s">
        <v>133</v>
      </c>
      <c r="B3" s="160"/>
      <c r="C3" s="160"/>
      <c r="D3" s="160"/>
      <c r="E3" s="160"/>
      <c r="F3" s="160"/>
      <c r="G3" s="87"/>
      <c r="H3" s="89"/>
    </row>
    <row r="4" spans="5:8" s="86" customFormat="1" ht="12.75" customHeight="1">
      <c r="E4" s="87"/>
      <c r="F4" s="88"/>
      <c r="G4" s="87"/>
      <c r="H4" s="89"/>
    </row>
    <row r="5" spans="1:8" s="86" customFormat="1" ht="25.5" customHeight="1">
      <c r="A5" s="90" t="s">
        <v>134</v>
      </c>
      <c r="B5" s="91" t="s">
        <v>135</v>
      </c>
      <c r="C5" s="91" t="s">
        <v>136</v>
      </c>
      <c r="D5" s="91" t="s">
        <v>137</v>
      </c>
      <c r="E5" s="92" t="s">
        <v>138</v>
      </c>
      <c r="F5" s="93" t="s">
        <v>139</v>
      </c>
      <c r="G5" s="92" t="s">
        <v>140</v>
      </c>
      <c r="H5" s="92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DFSL</dc:creator>
  <cp:keywords/>
  <dc:description/>
  <cp:lastModifiedBy>Vishal Rastogi</cp:lastModifiedBy>
  <cp:lastPrinted>2013-01-02T04:36:58Z</cp:lastPrinted>
  <dcterms:created xsi:type="dcterms:W3CDTF">2013-01-02T04:36:58Z</dcterms:created>
  <dcterms:modified xsi:type="dcterms:W3CDTF">2013-08-05T08:44:51Z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